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17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DJ/Region V/"/>
    </mc:Choice>
  </mc:AlternateContent>
  <bookViews>
    <workbookView xWindow="0" yWindow="0" windowWidth="28800" windowHeight="18000" tabRatio="504" activeTab="1"/>
  </bookViews>
  <sheets>
    <sheet name="Executive Board" sheetId="2" r:id="rId1"/>
    <sheet name="Master Contact List" sheetId="6" r:id="rId2"/>
    <sheet name="Delegate Info." sheetId="7" r:id="rId3"/>
    <sheet name="Location" sheetId="8" r:id="rId4"/>
  </sheets>
  <definedNames>
    <definedName name="_xlnm.Print_Titles" localSheetId="0">'Executive Board'!$1:$3</definedName>
    <definedName name="StudentList">Students[POSITION]</definedName>
    <definedName name="StudentName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0" i="8" l="1"/>
  <c r="C47" i="8"/>
  <c r="C46" i="8"/>
  <c r="A46" i="8"/>
  <c r="C43" i="8"/>
  <c r="C42" i="8"/>
  <c r="A42" i="8"/>
  <c r="C39" i="8"/>
  <c r="C38" i="8"/>
  <c r="A38" i="8"/>
  <c r="C36" i="8"/>
  <c r="C35" i="8"/>
  <c r="C34" i="8"/>
  <c r="A34" i="8"/>
  <c r="C31" i="8"/>
  <c r="C30" i="8"/>
  <c r="C27" i="8"/>
  <c r="C26" i="8"/>
  <c r="A26" i="8"/>
  <c r="C23" i="8"/>
  <c r="A22" i="8"/>
  <c r="C19" i="8"/>
  <c r="C18" i="8"/>
  <c r="A18" i="8"/>
  <c r="C17" i="8"/>
  <c r="C16" i="8"/>
  <c r="C15" i="8"/>
  <c r="C14" i="8"/>
  <c r="A14" i="8"/>
  <c r="C11" i="8"/>
  <c r="C10" i="8"/>
  <c r="A10" i="8"/>
  <c r="C7" i="8"/>
  <c r="C6" i="8"/>
  <c r="A6" i="8"/>
  <c r="C3" i="8"/>
  <c r="C2" i="8"/>
  <c r="A2" i="8"/>
  <c r="D1" i="8"/>
  <c r="B9" i="2"/>
  <c r="B7" i="2"/>
</calcChain>
</file>

<file path=xl/sharedStrings.xml><?xml version="1.0" encoding="utf-8"?>
<sst xmlns="http://schemas.openxmlformats.org/spreadsheetml/2006/main" count="509" uniqueCount="306">
  <si>
    <t>EMAIL</t>
  </si>
  <si>
    <t xml:space="preserve"> </t>
  </si>
  <si>
    <t xml:space="preserve">  </t>
  </si>
  <si>
    <t>Alyssa Leiva</t>
  </si>
  <si>
    <t>Region V: Master Contact List</t>
  </si>
  <si>
    <t>Name</t>
  </si>
  <si>
    <t>Term ends</t>
  </si>
  <si>
    <t>Office Number</t>
  </si>
  <si>
    <t>Cell Number</t>
  </si>
  <si>
    <t>Email</t>
  </si>
  <si>
    <t>YCCD</t>
  </si>
  <si>
    <t>Columbia</t>
  </si>
  <si>
    <t>Advisor</t>
  </si>
  <si>
    <t xml:space="preserve">Doryalyn Foletti </t>
  </si>
  <si>
    <t>June 30th 2017</t>
  </si>
  <si>
    <t xml:space="preserve">folettid@yosemite.edu </t>
  </si>
  <si>
    <t>President</t>
  </si>
  <si>
    <t>Errin Bass</t>
  </si>
  <si>
    <t>asccpresident@yosemite.edu</t>
  </si>
  <si>
    <t>Vice-President</t>
  </si>
  <si>
    <t>Ben Vogt</t>
  </si>
  <si>
    <t>Director of Finance</t>
  </si>
  <si>
    <t>Blair Eversly</t>
  </si>
  <si>
    <t>Secretary</t>
  </si>
  <si>
    <t>Director of Communications</t>
  </si>
  <si>
    <t>Savannah Pascale</t>
  </si>
  <si>
    <t>Director of Events</t>
  </si>
  <si>
    <t>Director of Legislation</t>
  </si>
  <si>
    <t xml:space="preserve">Student Trustee </t>
  </si>
  <si>
    <t>MJC</t>
  </si>
  <si>
    <t>Executive Vice President</t>
  </si>
  <si>
    <t>Executive Secretary</t>
  </si>
  <si>
    <t>Vice President of Legislation</t>
  </si>
  <si>
    <t>Vice President of Finance</t>
  </si>
  <si>
    <t>Vice President of Operations</t>
  </si>
  <si>
    <t>Vice President of Activities</t>
  </si>
  <si>
    <t>Vice President of Communications</t>
  </si>
  <si>
    <t>Speaker of the Inter-Club Council</t>
  </si>
  <si>
    <t>Deputy Speaker of the Inter-Club Council</t>
  </si>
  <si>
    <t>Clerk of the Inter-Club Council</t>
  </si>
  <si>
    <t>COS</t>
  </si>
  <si>
    <t>Sequoias</t>
  </si>
  <si>
    <t>Andres Flores-Valero</t>
  </si>
  <si>
    <t>Bruce Lovejoy</t>
  </si>
  <si>
    <t>Student Body Ambassador</t>
  </si>
  <si>
    <t>Cheyne Stawn</t>
  </si>
  <si>
    <t>Commissioner of Activities</t>
  </si>
  <si>
    <t>Jacob Fernandez</t>
  </si>
  <si>
    <t>Commissioner of Clubs</t>
  </si>
  <si>
    <t>Sabrina Carreon</t>
  </si>
  <si>
    <t>Commissioner of Publicity/Art</t>
  </si>
  <si>
    <t>Brianna Ortega</t>
  </si>
  <si>
    <t>Commissioner of Records</t>
  </si>
  <si>
    <t>Brissa Flores</t>
  </si>
  <si>
    <t>Merced</t>
  </si>
  <si>
    <t>Raul Alcala</t>
  </si>
  <si>
    <t>raul.alcala@mccd.edu</t>
  </si>
  <si>
    <t>Jasmine Reeves-Thomas</t>
  </si>
  <si>
    <t>(919) 917-8695</t>
  </si>
  <si>
    <t>Alexis Lemus</t>
  </si>
  <si>
    <t>(209) 205-0406</t>
  </si>
  <si>
    <t>Treasurer</t>
  </si>
  <si>
    <t>Desiree Evans</t>
  </si>
  <si>
    <t>SJDC</t>
  </si>
  <si>
    <t>Delta</t>
  </si>
  <si>
    <t>asdcpresident@deltacollege.edu</t>
  </si>
  <si>
    <t>Vice President Student Affairs</t>
  </si>
  <si>
    <t>Christina Arcos</t>
  </si>
  <si>
    <t>asdcvpstudentaffairs@deltacollege.edu</t>
  </si>
  <si>
    <t>Silvia Soto</t>
  </si>
  <si>
    <t>asdcsecretary@deltacollege.edu</t>
  </si>
  <si>
    <t>Humberto Vasquez</t>
  </si>
  <si>
    <t>asdctreasurer@deltacollege.edu</t>
  </si>
  <si>
    <t>Senator of Public Relations</t>
  </si>
  <si>
    <t>Cassie Murken</t>
  </si>
  <si>
    <t>asdcpublicrelations@deltacollege.edu</t>
  </si>
  <si>
    <t>Senator of Legislative Affairs</t>
  </si>
  <si>
    <t>asdclegislativeaffairs@deltacollege.edu</t>
  </si>
  <si>
    <t>Senator of Activities</t>
  </si>
  <si>
    <t>asdcsenatorofactivities@deltacollege.edu</t>
  </si>
  <si>
    <t>Senator of College and Community</t>
  </si>
  <si>
    <t>Hannah Washington</t>
  </si>
  <si>
    <t>asdccommunityrelations@deltacollege.edu</t>
  </si>
  <si>
    <t>Senator at Large</t>
  </si>
  <si>
    <t>Jerald Jones-Jaramillo</t>
  </si>
  <si>
    <t>Rafael Medina</t>
  </si>
  <si>
    <t>asdcstudenttrustee@deltacollege.edu</t>
  </si>
  <si>
    <t>Kern</t>
  </si>
  <si>
    <t>Bakersfield</t>
  </si>
  <si>
    <t>Matthew Frazer</t>
  </si>
  <si>
    <t>(661) 380-8363</t>
  </si>
  <si>
    <t>bcsgapres@bakersfieldcollege.edu</t>
  </si>
  <si>
    <t>Vice President</t>
  </si>
  <si>
    <t>(661) 636-7099</t>
  </si>
  <si>
    <t>bcsgavice@bakersfieldcollege.edu</t>
  </si>
  <si>
    <t>Director of Student Organizations</t>
  </si>
  <si>
    <t>Dontae Smith</t>
  </si>
  <si>
    <t>(661) 345-9979</t>
  </si>
  <si>
    <t>bcsgastudorgs@bakersfieldcollege.edu</t>
  </si>
  <si>
    <t>Director of Activities</t>
  </si>
  <si>
    <t>Erik Garcia</t>
  </si>
  <si>
    <t>Director of Legislative Affairs</t>
  </si>
  <si>
    <t>Wesley Lyons</t>
  </si>
  <si>
    <t>bcsgalegaffairs@bakersfieldcollege.edu</t>
  </si>
  <si>
    <t>Manny Zavala</t>
  </si>
  <si>
    <t>Public Relations</t>
  </si>
  <si>
    <t>Rayven Webb</t>
  </si>
  <si>
    <t>Student Activities Manager</t>
  </si>
  <si>
    <t>StudOrg Funding Manager</t>
  </si>
  <si>
    <t>Legislative Affairs Manager</t>
  </si>
  <si>
    <t>Dezi Von Manos</t>
  </si>
  <si>
    <t>Peter Rodriguez</t>
  </si>
  <si>
    <t>(805) 539-5472</t>
  </si>
  <si>
    <t>bcsgastaff01@bakersfieldcollege.edu</t>
  </si>
  <si>
    <t>Parliamentarian</t>
  </si>
  <si>
    <t>Dyann Serrato</t>
  </si>
  <si>
    <t>Porterville</t>
  </si>
  <si>
    <t>Carrin Blyth</t>
  </si>
  <si>
    <t>(559) 791-2290</t>
  </si>
  <si>
    <t>(559) 544-1906</t>
  </si>
  <si>
    <t>carrin.blyth@portervillecollege.edu</t>
  </si>
  <si>
    <t>Samantha Vargas</t>
  </si>
  <si>
    <t>(559) 791-2325</t>
  </si>
  <si>
    <t>samantha.vargas4063@portervillecollege.edu</t>
  </si>
  <si>
    <t>Samuel Perez</t>
  </si>
  <si>
    <t>(559) 853-3841</t>
  </si>
  <si>
    <t>Sabrina Vazquez</t>
  </si>
  <si>
    <t>(559) 339-5012</t>
  </si>
  <si>
    <t>sabrina.vazquez1258@email.portervillecollege.edu</t>
  </si>
  <si>
    <t>Celia Farina</t>
  </si>
  <si>
    <t>(559) 350-6204</t>
  </si>
  <si>
    <t>celia.farina1984@email.portervillecollege.edu</t>
  </si>
  <si>
    <t>Historian</t>
  </si>
  <si>
    <t>Club Liaison</t>
  </si>
  <si>
    <t>David Martinez</t>
  </si>
  <si>
    <t>(559) 719-8583</t>
  </si>
  <si>
    <t>david.8421@yahoo.com</t>
  </si>
  <si>
    <t>Director of External Affairs</t>
  </si>
  <si>
    <t>Director of Management</t>
  </si>
  <si>
    <t>Director of Information Technician</t>
  </si>
  <si>
    <t>Alexander Lopez</t>
  </si>
  <si>
    <t>(559) 719-0790</t>
  </si>
  <si>
    <t>kira.official.nf@gmail.com</t>
  </si>
  <si>
    <t>Senator of Academics</t>
  </si>
  <si>
    <t>Senator of Athletics</t>
  </si>
  <si>
    <t>Senator of Marketing</t>
  </si>
  <si>
    <t>Senator of Campus Activities</t>
  </si>
  <si>
    <t>State Center</t>
  </si>
  <si>
    <t>Fresno</t>
  </si>
  <si>
    <t>Ernie Martinez</t>
  </si>
  <si>
    <t>(559) 443-8688</t>
  </si>
  <si>
    <t>ernie.martinez@fresnocitycollege.edu</t>
  </si>
  <si>
    <t>Kou Xiong</t>
  </si>
  <si>
    <t>(559) 261-5878</t>
  </si>
  <si>
    <t>KXiong145@my.scccd.edu</t>
  </si>
  <si>
    <t>President Pro Temporo</t>
  </si>
  <si>
    <t>Mando Manfredonia</t>
  </si>
  <si>
    <t>(559) 473-7281</t>
  </si>
  <si>
    <t>MMBarriga1@my.scccd.edu</t>
  </si>
  <si>
    <t>Legislative Vice President</t>
  </si>
  <si>
    <t>Philip Dailey</t>
  </si>
  <si>
    <t>(559) 974-6852</t>
  </si>
  <si>
    <t>PDailey4@my.scccd.edu</t>
  </si>
  <si>
    <t>Communications Officer</t>
  </si>
  <si>
    <t>Clovis</t>
  </si>
  <si>
    <t>Vice President of External Affairs</t>
  </si>
  <si>
    <t>Interim Vice President of Finance</t>
  </si>
  <si>
    <t>Public Relations Director</t>
  </si>
  <si>
    <t>ICC President</t>
  </si>
  <si>
    <t>Reedley</t>
  </si>
  <si>
    <t>Madera/Oakhurst</t>
  </si>
  <si>
    <t>Celia Zamora</t>
  </si>
  <si>
    <t>(559) 675-4865</t>
  </si>
  <si>
    <t>(559) 999-0413</t>
  </si>
  <si>
    <t>celia.zamora@scccd.edu</t>
  </si>
  <si>
    <t>Vincent Falcon</t>
  </si>
  <si>
    <t>(559) 474-3652</t>
  </si>
  <si>
    <t>VFalcon2@my.scccd.edu</t>
  </si>
  <si>
    <t>Amber Wiser</t>
  </si>
  <si>
    <t>(559) 718-1315</t>
  </si>
  <si>
    <t>AWiser2@my.scccd.edu</t>
  </si>
  <si>
    <t>Activities Commissioner</t>
  </si>
  <si>
    <t>ICC Representative</t>
  </si>
  <si>
    <t>West Hills</t>
  </si>
  <si>
    <t>West Hills Lemoore</t>
  </si>
  <si>
    <t>Joel Ruble</t>
  </si>
  <si>
    <t>Commissioner of Finance</t>
  </si>
  <si>
    <t>Commissioner of Publicity</t>
  </si>
  <si>
    <t>Ambassador</t>
  </si>
  <si>
    <t>West Hills Coalinga</t>
  </si>
  <si>
    <t>Alejandro Villalobos</t>
  </si>
  <si>
    <t>alexjvillalobos@whccd.edu</t>
  </si>
  <si>
    <t>Commissioner of Events</t>
  </si>
  <si>
    <t>NAME</t>
  </si>
  <si>
    <t>POSITION</t>
  </si>
  <si>
    <t>CELL #</t>
  </si>
  <si>
    <t>Shantel Magaña</t>
  </si>
  <si>
    <t>Galo Jiménez</t>
  </si>
  <si>
    <t>VICE CHAIR</t>
  </si>
  <si>
    <t>CHAIR/REGIONAL AFFAIRS DIRECTOR</t>
  </si>
  <si>
    <t>TREASURER</t>
  </si>
  <si>
    <t>JUSTICE</t>
  </si>
  <si>
    <t>EXTERNAL/INTERNAL SENATOR</t>
  </si>
  <si>
    <t>GOVERNANCE POLICY SENATOR</t>
  </si>
  <si>
    <t>COMMUNICATIONS OFFICER</t>
  </si>
  <si>
    <t>SECRETARY</t>
  </si>
  <si>
    <t>Mateo Rodriguez</t>
  </si>
  <si>
    <t>Christian Chacon</t>
  </si>
  <si>
    <t>Tomas McDonald</t>
  </si>
  <si>
    <t>Cheyne Strawn</t>
  </si>
  <si>
    <t>Dulce Garcia</t>
  </si>
  <si>
    <t>Aubrey Willis</t>
  </si>
  <si>
    <t>(559) 356-2583</t>
  </si>
  <si>
    <t>(559) 740-3471</t>
  </si>
  <si>
    <t>(559) 479-2679</t>
  </si>
  <si>
    <t>(559) 936-9943</t>
  </si>
  <si>
    <t>(559) 474-7453</t>
  </si>
  <si>
    <t>(559) 313-8639</t>
  </si>
  <si>
    <t>COLLEGE</t>
  </si>
  <si>
    <t>Madera</t>
  </si>
  <si>
    <t>Delegate</t>
  </si>
  <si>
    <t>Coalinga</t>
  </si>
  <si>
    <t>Lemoore</t>
  </si>
  <si>
    <t>DGarcia217@my.scccd.edu</t>
  </si>
  <si>
    <t>Mad/Oak</t>
  </si>
  <si>
    <t>Region V: Delegates</t>
  </si>
  <si>
    <t>NDC Senator</t>
  </si>
  <si>
    <t>Tommy Ledesma</t>
  </si>
  <si>
    <t>asmjcpresident@student.yosemite.edu</t>
  </si>
  <si>
    <t>(209) 588-5111</t>
  </si>
  <si>
    <t>debbied@cos.edu</t>
  </si>
  <si>
    <t>(559) 730-3736</t>
  </si>
  <si>
    <t>(661) 703-5067</t>
  </si>
  <si>
    <t>(661) 395-4614</t>
  </si>
  <si>
    <t>regionvchair@gmail.com</t>
  </si>
  <si>
    <t>regionvvicechair@gmail.com</t>
  </si>
  <si>
    <t>regionvtreasurer@gmail.com</t>
  </si>
  <si>
    <t>regionvjustice@gmail.com</t>
  </si>
  <si>
    <t>secretaryregionv@gmail.com</t>
  </si>
  <si>
    <t>regionvcommunications@gmail.com</t>
  </si>
  <si>
    <t>Andrea Wood</t>
  </si>
  <si>
    <t>Melonie Nigh</t>
  </si>
  <si>
    <t>andreawood@my.whccd.edu</t>
  </si>
  <si>
    <t>melonienigh@my.whccd.edu</t>
  </si>
  <si>
    <t>Debbie Douglass</t>
  </si>
  <si>
    <t>Region V</t>
  </si>
  <si>
    <t>Meeting Day</t>
  </si>
  <si>
    <t>School's Address</t>
  </si>
  <si>
    <t xml:space="preserve">Founded </t>
  </si>
  <si>
    <t>Facebook Page</t>
  </si>
  <si>
    <t>Biweekly Wednesdays</t>
  </si>
  <si>
    <t>6:00 p.m.</t>
  </si>
  <si>
    <t>Student Center</t>
  </si>
  <si>
    <t>Nicky Damania</t>
  </si>
  <si>
    <t>studentlife@bakersfieldcollege.edu</t>
  </si>
  <si>
    <t>Tuedays</t>
  </si>
  <si>
    <t>2:40 p.m. - 3:40 p.m.</t>
  </si>
  <si>
    <t>Tuesday's</t>
  </si>
  <si>
    <t>11:10 a.m. - 12:00 p.m.</t>
  </si>
  <si>
    <t>COS Boardroom</t>
  </si>
  <si>
    <t>Tuesdays</t>
  </si>
  <si>
    <t>3:00 p.m. - 5:00 p.m.</t>
  </si>
  <si>
    <t>2:00 p.m.-3:00 p.m.</t>
  </si>
  <si>
    <t>Student Union Building</t>
  </si>
  <si>
    <t>(Next to book store)</t>
  </si>
  <si>
    <t>2nd &amp; 4th Friday</t>
  </si>
  <si>
    <t>435 College Avenue</t>
  </si>
  <si>
    <t>https://www.facebook.com/aspcfb?ref=hl</t>
  </si>
  <si>
    <t>Mondays</t>
  </si>
  <si>
    <t>2:30 p.m.</t>
  </si>
  <si>
    <t>Rauhuff Boardroom</t>
  </si>
  <si>
    <t>(next to shima lounge)</t>
  </si>
  <si>
    <t>Second 8am &amp; Fourth 12pm</t>
  </si>
  <si>
    <t>http://my.whccd.edu/organizations/whcl_student_government_association/default.aspx</t>
  </si>
  <si>
    <t>Wednesdays</t>
  </si>
  <si>
    <t>http://cccasg.wix.com/clovis</t>
  </si>
  <si>
    <t>Colleen Brannon</t>
  </si>
  <si>
    <t>colleen.brannon@scccd.edu</t>
  </si>
  <si>
    <t>Advisor 2</t>
  </si>
  <si>
    <t>Patrick Stumpf</t>
  </si>
  <si>
    <t>(559) 325-5243</t>
  </si>
  <si>
    <t>patrick.stumpf@scccd.edu</t>
  </si>
  <si>
    <t>Every Thursday</t>
  </si>
  <si>
    <t xml:space="preserve">              30277 Avenue 12</t>
  </si>
  <si>
    <t>11:30 p.m.</t>
  </si>
  <si>
    <t xml:space="preserve">             Madera, CA 93638</t>
  </si>
  <si>
    <t>Room AV1 203</t>
  </si>
  <si>
    <t>Meetings</t>
  </si>
  <si>
    <t>Representing</t>
  </si>
  <si>
    <t>Total Enrollment</t>
  </si>
  <si>
    <t>Last Friday of</t>
  </si>
  <si>
    <t>Central Valley</t>
  </si>
  <si>
    <t>Every Month</t>
  </si>
  <si>
    <t>California</t>
  </si>
  <si>
    <t>Usually from 5-9pm</t>
  </si>
  <si>
    <t>Madera/Oakhurst Community College Center</t>
  </si>
  <si>
    <t>cheynestrawn@gmail.com</t>
  </si>
  <si>
    <t>Vanessa Suarez</t>
  </si>
  <si>
    <t>Zhuam Navarro</t>
  </si>
  <si>
    <t>Caeleb Trace</t>
  </si>
  <si>
    <t>Ryan Potter</t>
  </si>
  <si>
    <t>Mikalah Jones</t>
  </si>
  <si>
    <t>Senator</t>
  </si>
  <si>
    <t>Eric Jaramishian</t>
  </si>
  <si>
    <t>Nicole Arosteguy</t>
  </si>
  <si>
    <t>Activities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</si>
</sst>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\ \ *-"/>
    <numFmt numFmtId="165" formatCode="[&lt;=9999999]###\-####;\(###\)\ ###\-####"/>
    <numFmt numFmtId="166" formatCode="[$-409]mmmm\ d\,\ yyyy;@"/>
  </numFmts>
  <fonts count="65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sz val="11"/>
      <color theme="1"/>
      <name val="Calibri"/>
      <family val="2"/>
    </font>
    <font>
      <u/>
      <sz val="11"/>
      <color theme="10"/>
      <name val="Century Gothic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sz val="20"/>
      <color theme="9" tint="-0.499984740745262"/>
      <name val="Calibri"/>
      <family val="2"/>
    </font>
    <font>
      <b/>
      <sz val="20"/>
      <color theme="7"/>
      <name val="Calibri"/>
      <family val="2"/>
    </font>
    <font>
      <b/>
      <sz val="20"/>
      <color theme="6" tint="0.59999389629810485"/>
      <name val="Calibri"/>
      <family val="2"/>
    </font>
    <font>
      <sz val="20"/>
      <color theme="1"/>
      <name val="Calibri"/>
      <family val="2"/>
    </font>
    <font>
      <b/>
      <sz val="20"/>
      <color rgb="FFFF6600"/>
      <name val="Calibri"/>
      <family val="2"/>
    </font>
    <font>
      <b/>
      <sz val="20"/>
      <color theme="7" tint="-0.249977111117893"/>
      <name val="Calibri"/>
      <family val="2"/>
    </font>
    <font>
      <b/>
      <sz val="20"/>
      <color theme="7" tint="0.39997558519241921"/>
      <name val="Calibri"/>
      <family val="2"/>
    </font>
    <font>
      <b/>
      <sz val="20"/>
      <color rgb="FFFF0000"/>
      <name val="Calibri"/>
      <family val="2"/>
    </font>
    <font>
      <b/>
      <sz val="20"/>
      <color rgb="FFC00000"/>
      <name val="Calibri"/>
      <family val="2"/>
    </font>
    <font>
      <sz val="20"/>
      <color theme="0"/>
      <name val="Calibri"/>
      <family val="2"/>
    </font>
    <font>
      <b/>
      <sz val="20"/>
      <color theme="0"/>
      <name val="Calibri"/>
      <family val="2"/>
    </font>
    <font>
      <b/>
      <sz val="20"/>
      <color theme="4" tint="-0.249977111117893"/>
      <name val="Calibri"/>
      <family val="2"/>
    </font>
    <font>
      <b/>
      <sz val="20"/>
      <color theme="1"/>
      <name val="Calibri"/>
      <family val="2"/>
    </font>
    <font>
      <b/>
      <sz val="16"/>
      <color rgb="FF002060"/>
      <name val="Calibri"/>
      <family val="2"/>
    </font>
    <font>
      <b/>
      <sz val="14"/>
      <color rgb="FF0070C0"/>
      <name val="Calibri"/>
      <family val="2"/>
    </font>
    <font>
      <b/>
      <sz val="15"/>
      <color rgb="FF0070C0"/>
      <name val="Calibri"/>
      <family val="2"/>
    </font>
    <font>
      <sz val="12"/>
      <name val="Calibri"/>
      <family val="2"/>
    </font>
    <font>
      <sz val="11"/>
      <color rgb="FFFF9900"/>
      <name val="Calibri"/>
      <family val="2"/>
    </font>
    <font>
      <b/>
      <sz val="18"/>
      <color rgb="FFFF9900"/>
      <name val="Calibri"/>
      <family val="2"/>
    </font>
    <font>
      <b/>
      <sz val="14"/>
      <color rgb="FFFF9900"/>
      <name val="Calibri"/>
      <family val="2"/>
    </font>
    <font>
      <b/>
      <sz val="15"/>
      <color theme="7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b/>
      <sz val="15"/>
      <color theme="6" tint="0.59999389629810485"/>
      <name val="Calibri"/>
      <family val="2"/>
    </font>
    <font>
      <b/>
      <sz val="15"/>
      <color rgb="FFFF6600"/>
      <name val="Calibri"/>
      <family val="2"/>
    </font>
    <font>
      <b/>
      <sz val="15"/>
      <color theme="7" tint="-0.249977111117893"/>
      <name val="Calibri"/>
      <family val="2"/>
    </font>
    <font>
      <b/>
      <sz val="15"/>
      <color theme="7" tint="0.39997558519241921"/>
      <name val="Calibri"/>
      <family val="2"/>
    </font>
    <font>
      <b/>
      <sz val="14.5"/>
      <color rgb="FFFF0000"/>
      <name val="Calibri"/>
      <family val="2"/>
    </font>
    <font>
      <b/>
      <sz val="15"/>
      <color rgb="FFC00000"/>
      <name val="Calibri"/>
      <family val="2"/>
    </font>
    <font>
      <b/>
      <sz val="15"/>
      <color theme="0"/>
      <name val="Calibri"/>
      <family val="2"/>
    </font>
    <font>
      <b/>
      <sz val="15"/>
      <color theme="4" tint="-0.249977111117893"/>
      <name val="Calibri"/>
      <family val="2"/>
    </font>
    <font>
      <b/>
      <sz val="15"/>
      <color theme="1"/>
      <name val="Calibri"/>
      <family val="2"/>
    </font>
    <font>
      <b/>
      <sz val="15"/>
      <color theme="9" tint="-0.499984740745262"/>
      <name val="Calibri"/>
      <family val="2"/>
    </font>
    <font>
      <b/>
      <sz val="16"/>
      <color rgb="FFFF9900"/>
      <name val="Calibri"/>
      <family val="2"/>
    </font>
    <font>
      <b/>
      <sz val="12"/>
      <color rgb="FFFF9900"/>
      <name val="Calibri"/>
      <family val="2"/>
    </font>
    <font>
      <b/>
      <sz val="17"/>
      <color theme="5" tint="-0.499984740745262"/>
      <name val="Calibri"/>
      <family val="2"/>
    </font>
    <font>
      <b/>
      <sz val="20"/>
      <color theme="5" tint="-0.499984740745262"/>
      <name val="Calibri"/>
      <family val="2"/>
    </font>
    <font>
      <sz val="10"/>
      <color rgb="FF000000"/>
      <name val="Arial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9"/>
      <color rgb="FF4F4F4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rgb="FF0000FF"/>
      <name val="Arial"/>
      <family val="2"/>
    </font>
    <font>
      <b/>
      <u/>
      <sz val="10"/>
      <color rgb="FF0B5394"/>
      <name val="Arial"/>
      <family val="2"/>
    </font>
    <font>
      <sz val="10"/>
      <color rgb="FF0000FF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b/>
      <sz val="10"/>
      <color rgb="FFFF9900"/>
      <name val="Arial"/>
      <family val="2"/>
    </font>
    <font>
      <sz val="10"/>
      <color theme="1"/>
      <name val="Calibri"/>
      <family val="2"/>
    </font>
    <font>
      <sz val="10"/>
      <name val="Century Gothic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5" tint="-0.499984740745262"/>
        <bgColor rgb="FF38761D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3" fillId="3" borderId="1" applyNumberFormat="0" applyProtection="0">
      <alignment wrapText="1"/>
    </xf>
    <xf numFmtId="0" fontId="4" fillId="2" borderId="1" applyNumberFormat="0" applyAlignment="0" applyProtection="0"/>
    <xf numFmtId="164" fontId="5" fillId="0" borderId="2" applyFill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" fillId="0" borderId="0"/>
    <xf numFmtId="0" fontId="49" fillId="0" borderId="0"/>
    <xf numFmtId="0" fontId="56" fillId="0" borderId="0" applyNumberFormat="0" applyFill="0" applyBorder="0" applyAlignment="0" applyProtection="0"/>
  </cellStyleXfs>
  <cellXfs count="28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5"/>
    <xf numFmtId="0" fontId="10" fillId="0" borderId="13" xfId="5" applyFont="1" applyBorder="1" applyAlignment="1"/>
    <xf numFmtId="0" fontId="10" fillId="0" borderId="17" xfId="5" applyFont="1" applyBorder="1" applyAlignment="1"/>
    <xf numFmtId="0" fontId="9" fillId="0" borderId="18" xfId="6" applyFont="1" applyBorder="1" applyAlignment="1"/>
    <xf numFmtId="0" fontId="10" fillId="0" borderId="20" xfId="5" applyFont="1" applyBorder="1" applyAlignment="1"/>
    <xf numFmtId="0" fontId="10" fillId="0" borderId="13" xfId="5" applyFont="1" applyBorder="1"/>
    <xf numFmtId="0" fontId="10" fillId="0" borderId="17" xfId="5" applyFont="1" applyBorder="1"/>
    <xf numFmtId="0" fontId="10" fillId="0" borderId="23" xfId="5" applyFont="1" applyBorder="1"/>
    <xf numFmtId="0" fontId="10" fillId="0" borderId="20" xfId="5" applyFont="1" applyBorder="1"/>
    <xf numFmtId="0" fontId="9" fillId="0" borderId="18" xfId="6" applyFont="1" applyBorder="1"/>
    <xf numFmtId="0" fontId="27" fillId="0" borderId="0" xfId="4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left" vertical="center"/>
    </xf>
    <xf numFmtId="0" fontId="27" fillId="0" borderId="6" xfId="0" applyFont="1" applyFill="1" applyBorder="1" applyAlignment="1">
      <alignment vertical="center"/>
    </xf>
    <xf numFmtId="0" fontId="27" fillId="0" borderId="0" xfId="0" applyFont="1">
      <alignment vertical="center"/>
    </xf>
    <xf numFmtId="0" fontId="27" fillId="0" borderId="7" xfId="0" applyFont="1" applyFill="1" applyBorder="1" applyAlignment="1">
      <alignment vertical="center"/>
    </xf>
    <xf numFmtId="0" fontId="27" fillId="0" borderId="6" xfId="0" applyNumberFormat="1" applyFont="1" applyFill="1" applyBorder="1" applyAlignment="1">
      <alignment vertical="center"/>
    </xf>
    <xf numFmtId="0" fontId="1" fillId="0" borderId="0" xfId="7"/>
    <xf numFmtId="0" fontId="28" fillId="16" borderId="0" xfId="7" applyFont="1" applyFill="1"/>
    <xf numFmtId="0" fontId="29" fillId="16" borderId="0" xfId="7" applyFont="1" applyFill="1"/>
    <xf numFmtId="0" fontId="30" fillId="16" borderId="0" xfId="7" applyFont="1" applyFill="1"/>
    <xf numFmtId="0" fontId="32" fillId="0" borderId="13" xfId="7" applyFont="1" applyBorder="1" applyAlignment="1"/>
    <xf numFmtId="0" fontId="33" fillId="0" borderId="14" xfId="7" applyFont="1" applyBorder="1" applyAlignment="1"/>
    <xf numFmtId="166" fontId="33" fillId="0" borderId="14" xfId="7" applyNumberFormat="1" applyFont="1" applyBorder="1" applyAlignment="1"/>
    <xf numFmtId="165" fontId="33" fillId="0" borderId="14" xfId="7" applyNumberFormat="1" applyFont="1" applyBorder="1" applyAlignment="1"/>
    <xf numFmtId="0" fontId="34" fillId="0" borderId="15" xfId="6" applyFont="1" applyBorder="1" applyAlignment="1"/>
    <xf numFmtId="0" fontId="32" fillId="0" borderId="17" xfId="7" applyFont="1" applyBorder="1" applyAlignment="1"/>
    <xf numFmtId="0" fontId="33" fillId="0" borderId="11" xfId="7" applyFont="1" applyBorder="1" applyAlignment="1"/>
    <xf numFmtId="166" fontId="33" fillId="0" borderId="11" xfId="7" applyNumberFormat="1" applyFont="1" applyBorder="1" applyAlignment="1"/>
    <xf numFmtId="165" fontId="33" fillId="0" borderId="11" xfId="7" applyNumberFormat="1" applyFont="1" applyBorder="1" applyAlignment="1"/>
    <xf numFmtId="0" fontId="34" fillId="0" borderId="18" xfId="6" applyFont="1" applyBorder="1" applyAlignment="1"/>
    <xf numFmtId="0" fontId="32" fillId="0" borderId="13" xfId="7" applyFont="1" applyBorder="1"/>
    <xf numFmtId="0" fontId="33" fillId="6" borderId="14" xfId="7" applyFont="1" applyFill="1" applyBorder="1"/>
    <xf numFmtId="166" fontId="33" fillId="0" borderId="14" xfId="7" applyNumberFormat="1" applyFont="1" applyBorder="1"/>
    <xf numFmtId="165" fontId="33" fillId="0" borderId="14" xfId="7" applyNumberFormat="1" applyFont="1" applyBorder="1"/>
    <xf numFmtId="0" fontId="33" fillId="0" borderId="15" xfId="7" applyFont="1" applyBorder="1"/>
    <xf numFmtId="0" fontId="32" fillId="0" borderId="17" xfId="7" applyFont="1" applyBorder="1"/>
    <xf numFmtId="0" fontId="33" fillId="6" borderId="11" xfId="7" applyFont="1" applyFill="1" applyBorder="1"/>
    <xf numFmtId="166" fontId="33" fillId="0" borderId="11" xfId="7" applyNumberFormat="1" applyFont="1" applyBorder="1"/>
    <xf numFmtId="165" fontId="33" fillId="0" borderId="11" xfId="7" applyNumberFormat="1" applyFont="1" applyBorder="1"/>
    <xf numFmtId="0" fontId="33" fillId="0" borderId="18" xfId="7" applyFont="1" applyBorder="1"/>
    <xf numFmtId="0" fontId="33" fillId="0" borderId="11" xfId="7" applyFont="1" applyBorder="1"/>
    <xf numFmtId="0" fontId="33" fillId="7" borderId="11" xfId="7" applyFont="1" applyFill="1" applyBorder="1"/>
    <xf numFmtId="0" fontId="33" fillId="0" borderId="14" xfId="7" applyFont="1" applyBorder="1"/>
    <xf numFmtId="0" fontId="34" fillId="0" borderId="15" xfId="6" applyFont="1" applyBorder="1"/>
    <xf numFmtId="0" fontId="33" fillId="9" borderId="14" xfId="7" applyFont="1" applyFill="1" applyBorder="1"/>
    <xf numFmtId="0" fontId="34" fillId="0" borderId="18" xfId="6" applyFont="1" applyBorder="1"/>
    <xf numFmtId="0" fontId="33" fillId="9" borderId="11" xfId="7" applyFont="1" applyFill="1" applyBorder="1"/>
    <xf numFmtId="0" fontId="33" fillId="10" borderId="14" xfId="7" applyFont="1" applyFill="1" applyBorder="1"/>
    <xf numFmtId="0" fontId="33" fillId="10" borderId="11" xfId="7" applyFont="1" applyFill="1" applyBorder="1"/>
    <xf numFmtId="0" fontId="33" fillId="5" borderId="11" xfId="7" applyFont="1" applyFill="1" applyBorder="1"/>
    <xf numFmtId="0" fontId="33" fillId="12" borderId="14" xfId="7" applyFont="1" applyFill="1" applyBorder="1"/>
    <xf numFmtId="0" fontId="33" fillId="12" borderId="11" xfId="7" applyFont="1" applyFill="1" applyBorder="1"/>
    <xf numFmtId="0" fontId="33" fillId="13" borderId="14" xfId="7" applyFont="1" applyFill="1" applyBorder="1"/>
    <xf numFmtId="0" fontId="33" fillId="13" borderId="11" xfId="7" applyFont="1" applyFill="1" applyBorder="1"/>
    <xf numFmtId="0" fontId="33" fillId="0" borderId="11" xfId="7" applyFont="1" applyFill="1" applyBorder="1"/>
    <xf numFmtId="0" fontId="33" fillId="15" borderId="11" xfId="7" applyFont="1" applyFill="1" applyBorder="1"/>
    <xf numFmtId="0" fontId="27" fillId="10" borderId="11" xfId="7" applyFont="1" applyFill="1" applyBorder="1"/>
    <xf numFmtId="0" fontId="28" fillId="16" borderId="0" xfId="5" applyFont="1" applyFill="1"/>
    <xf numFmtId="0" fontId="45" fillId="16" borderId="0" xfId="5" applyFont="1" applyFill="1"/>
    <xf numFmtId="0" fontId="46" fillId="16" borderId="0" xfId="5" applyFont="1" applyFill="1"/>
    <xf numFmtId="0" fontId="33" fillId="0" borderId="14" xfId="5" applyFont="1" applyBorder="1" applyAlignment="1"/>
    <xf numFmtId="166" fontId="33" fillId="0" borderId="14" xfId="5" applyNumberFormat="1" applyFont="1" applyBorder="1" applyAlignment="1"/>
    <xf numFmtId="165" fontId="33" fillId="0" borderId="14" xfId="5" applyNumberFormat="1" applyFont="1" applyBorder="1" applyAlignment="1"/>
    <xf numFmtId="0" fontId="33" fillId="0" borderId="11" xfId="5" applyFont="1" applyBorder="1" applyAlignment="1"/>
    <xf numFmtId="166" fontId="33" fillId="0" borderId="11" xfId="5" applyNumberFormat="1" applyFont="1" applyBorder="1" applyAlignment="1"/>
    <xf numFmtId="165" fontId="33" fillId="0" borderId="11" xfId="5" applyNumberFormat="1" applyFont="1" applyBorder="1" applyAlignment="1"/>
    <xf numFmtId="0" fontId="33" fillId="0" borderId="18" xfId="5" applyFont="1" applyBorder="1" applyAlignment="1"/>
    <xf numFmtId="0" fontId="33" fillId="5" borderId="11" xfId="5" applyFont="1" applyFill="1" applyBorder="1" applyAlignment="1"/>
    <xf numFmtId="0" fontId="33" fillId="5" borderId="21" xfId="5" applyFont="1" applyFill="1" applyBorder="1" applyAlignment="1"/>
    <xf numFmtId="166" fontId="33" fillId="0" borderId="21" xfId="5" applyNumberFormat="1" applyFont="1" applyBorder="1" applyAlignment="1"/>
    <xf numFmtId="165" fontId="33" fillId="0" borderId="21" xfId="5" applyNumberFormat="1" applyFont="1" applyBorder="1" applyAlignment="1"/>
    <xf numFmtId="0" fontId="33" fillId="0" borderId="22" xfId="5" applyFont="1" applyBorder="1" applyAlignment="1"/>
    <xf numFmtId="0" fontId="33" fillId="0" borderId="14" xfId="5" applyFont="1" applyBorder="1"/>
    <xf numFmtId="166" fontId="33" fillId="0" borderId="14" xfId="5" applyNumberFormat="1" applyFont="1" applyBorder="1"/>
    <xf numFmtId="165" fontId="33" fillId="0" borderId="14" xfId="5" applyNumberFormat="1" applyFont="1" applyBorder="1"/>
    <xf numFmtId="0" fontId="33" fillId="0" borderId="15" xfId="5" applyFont="1" applyBorder="1"/>
    <xf numFmtId="0" fontId="33" fillId="0" borderId="11" xfId="5" applyFont="1" applyFill="1" applyBorder="1"/>
    <xf numFmtId="166" fontId="33" fillId="0" borderId="11" xfId="5" applyNumberFormat="1" applyFont="1" applyBorder="1"/>
    <xf numFmtId="165" fontId="33" fillId="0" borderId="11" xfId="5" applyNumberFormat="1" applyFont="1" applyBorder="1"/>
    <xf numFmtId="0" fontId="34" fillId="0" borderId="18" xfId="4" applyFont="1" applyBorder="1"/>
    <xf numFmtId="0" fontId="33" fillId="6" borderId="11" xfId="5" applyFont="1" applyFill="1" applyBorder="1"/>
    <xf numFmtId="0" fontId="33" fillId="0" borderId="18" xfId="5" applyFont="1" applyBorder="1"/>
    <xf numFmtId="0" fontId="33" fillId="6" borderId="24" xfId="5" applyFont="1" applyFill="1" applyBorder="1"/>
    <xf numFmtId="166" fontId="33" fillId="0" borderId="24" xfId="5" applyNumberFormat="1" applyFont="1" applyBorder="1"/>
    <xf numFmtId="165" fontId="33" fillId="0" borderId="24" xfId="5" applyNumberFormat="1" applyFont="1" applyBorder="1"/>
    <xf numFmtId="0" fontId="33" fillId="0" borderId="25" xfId="5" applyFont="1" applyBorder="1"/>
    <xf numFmtId="0" fontId="33" fillId="6" borderId="21" xfId="5" applyFont="1" applyFill="1" applyBorder="1"/>
    <xf numFmtId="166" fontId="33" fillId="0" borderId="21" xfId="5" applyNumberFormat="1" applyFont="1" applyBorder="1"/>
    <xf numFmtId="165" fontId="33" fillId="0" borderId="21" xfId="5" applyNumberFormat="1" applyFont="1" applyBorder="1"/>
    <xf numFmtId="0" fontId="33" fillId="0" borderId="22" xfId="5" applyFont="1" applyBorder="1"/>
    <xf numFmtId="0" fontId="33" fillId="0" borderId="11" xfId="5" applyFont="1" applyBorder="1"/>
    <xf numFmtId="0" fontId="33" fillId="0" borderId="21" xfId="5" applyFont="1" applyBorder="1"/>
    <xf numFmtId="0" fontId="33" fillId="8" borderId="11" xfId="5" applyFont="1" applyFill="1" applyBorder="1"/>
    <xf numFmtId="0" fontId="33" fillId="0" borderId="24" xfId="5" applyFont="1" applyBorder="1"/>
    <xf numFmtId="0" fontId="34" fillId="0" borderId="25" xfId="6" applyFont="1" applyBorder="1"/>
    <xf numFmtId="0" fontId="34" fillId="0" borderId="22" xfId="6" applyFont="1" applyBorder="1"/>
    <xf numFmtId="165" fontId="33" fillId="0" borderId="11" xfId="5" applyNumberFormat="1" applyFont="1" applyBorder="1" applyAlignment="1">
      <alignment vertical="center"/>
    </xf>
    <xf numFmtId="0" fontId="33" fillId="10" borderId="24" xfId="5" applyFont="1" applyFill="1" applyBorder="1"/>
    <xf numFmtId="0" fontId="33" fillId="0" borderId="24" xfId="5" applyFont="1" applyFill="1" applyBorder="1"/>
    <xf numFmtId="0" fontId="33" fillId="10" borderId="21" xfId="5" applyFont="1" applyFill="1" applyBorder="1"/>
    <xf numFmtId="0" fontId="33" fillId="5" borderId="11" xfId="5" applyFont="1" applyFill="1" applyBorder="1"/>
    <xf numFmtId="0" fontId="33" fillId="5" borderId="24" xfId="5" applyFont="1" applyFill="1" applyBorder="1"/>
    <xf numFmtId="0" fontId="33" fillId="5" borderId="21" xfId="5" applyFont="1" applyFill="1" applyBorder="1"/>
    <xf numFmtId="0" fontId="33" fillId="10" borderId="11" xfId="5" applyFont="1" applyFill="1" applyBorder="1"/>
    <xf numFmtId="0" fontId="33" fillId="12" borderId="11" xfId="5" applyFont="1" applyFill="1" applyBorder="1"/>
    <xf numFmtId="0" fontId="33" fillId="12" borderId="24" xfId="5" applyFont="1" applyFill="1" applyBorder="1"/>
    <xf numFmtId="0" fontId="33" fillId="12" borderId="21" xfId="5" applyFont="1" applyFill="1" applyBorder="1"/>
    <xf numFmtId="0" fontId="33" fillId="13" borderId="11" xfId="5" applyFont="1" applyFill="1" applyBorder="1"/>
    <xf numFmtId="0" fontId="33" fillId="13" borderId="21" xfId="5" applyFont="1" applyFill="1" applyBorder="1"/>
    <xf numFmtId="0" fontId="33" fillId="15" borderId="11" xfId="5" applyFont="1" applyFill="1" applyBorder="1"/>
    <xf numFmtId="0" fontId="27" fillId="10" borderId="11" xfId="5" applyFont="1" applyFill="1" applyBorder="1"/>
    <xf numFmtId="0" fontId="34" fillId="0" borderId="15" xfId="4" applyFont="1" applyBorder="1"/>
    <xf numFmtId="0" fontId="6" fillId="0" borderId="18" xfId="4" applyBorder="1"/>
    <xf numFmtId="0" fontId="6" fillId="0" borderId="15" xfId="4" applyBorder="1"/>
    <xf numFmtId="0" fontId="34" fillId="0" borderId="0" xfId="4" applyFont="1" applyFill="1" applyBorder="1" applyAlignment="1">
      <alignment vertical="center"/>
    </xf>
    <xf numFmtId="0" fontId="33" fillId="17" borderId="11" xfId="5" applyFont="1" applyFill="1" applyBorder="1"/>
    <xf numFmtId="0" fontId="33" fillId="17" borderId="21" xfId="5" applyFont="1" applyFill="1" applyBorder="1"/>
    <xf numFmtId="0" fontId="33" fillId="15" borderId="24" xfId="5" applyFont="1" applyFill="1" applyBorder="1"/>
    <xf numFmtId="0" fontId="33" fillId="0" borderId="14" xfId="7" applyFont="1" applyFill="1" applyBorder="1"/>
    <xf numFmtId="0" fontId="33" fillId="7" borderId="24" xfId="5" applyFont="1" applyFill="1" applyBorder="1"/>
    <xf numFmtId="0" fontId="50" fillId="0" borderId="0" xfId="8" applyFont="1"/>
    <xf numFmtId="0" fontId="49" fillId="0" borderId="0" xfId="8" applyFont="1" applyAlignment="1"/>
    <xf numFmtId="0" fontId="51" fillId="0" borderId="30" xfId="8" applyFont="1" applyBorder="1" applyAlignment="1"/>
    <xf numFmtId="0" fontId="52" fillId="0" borderId="29" xfId="8" applyFont="1" applyBorder="1" applyAlignment="1">
      <alignment horizontal="center"/>
    </xf>
    <xf numFmtId="0" fontId="53" fillId="18" borderId="0" xfId="8" applyFont="1" applyFill="1" applyAlignment="1">
      <alignment horizontal="center"/>
    </xf>
    <xf numFmtId="3" fontId="54" fillId="19" borderId="28" xfId="8" applyNumberFormat="1" applyFont="1" applyFill="1" applyBorder="1" applyAlignment="1">
      <alignment horizontal="center"/>
    </xf>
    <xf numFmtId="0" fontId="52" fillId="0" borderId="29" xfId="8" applyFont="1" applyBorder="1"/>
    <xf numFmtId="0" fontId="52" fillId="18" borderId="28" xfId="8" applyFont="1" applyFill="1" applyBorder="1" applyAlignment="1">
      <alignment horizontal="left"/>
    </xf>
    <xf numFmtId="0" fontId="52" fillId="0" borderId="28" xfId="8" applyFont="1" applyBorder="1"/>
    <xf numFmtId="0" fontId="52" fillId="18" borderId="31" xfId="8" applyFont="1" applyFill="1" applyBorder="1" applyAlignment="1">
      <alignment horizontal="left"/>
    </xf>
    <xf numFmtId="0" fontId="52" fillId="0" borderId="28" xfId="8" applyFont="1" applyBorder="1" applyAlignment="1">
      <alignment horizontal="center"/>
    </xf>
    <xf numFmtId="0" fontId="52" fillId="0" borderId="29" xfId="8" applyFont="1" applyBorder="1" applyAlignment="1"/>
    <xf numFmtId="0" fontId="51" fillId="18" borderId="28" xfId="8" applyFont="1" applyFill="1" applyBorder="1" applyAlignment="1">
      <alignment horizontal="left"/>
    </xf>
    <xf numFmtId="0" fontId="52" fillId="0" borderId="32" xfId="8" applyFont="1" applyBorder="1" applyAlignment="1">
      <alignment horizontal="center"/>
    </xf>
    <xf numFmtId="0" fontId="53" fillId="0" borderId="32" xfId="8" applyFont="1" applyBorder="1" applyAlignment="1">
      <alignment horizontal="center"/>
    </xf>
    <xf numFmtId="0" fontId="52" fillId="0" borderId="32" xfId="8" applyFont="1" applyBorder="1"/>
    <xf numFmtId="0" fontId="53" fillId="0" borderId="29" xfId="8" applyFont="1" applyBorder="1" applyAlignment="1">
      <alignment horizontal="center"/>
    </xf>
    <xf numFmtId="0" fontId="52" fillId="0" borderId="33" xfId="8" applyFont="1" applyBorder="1" applyAlignment="1"/>
    <xf numFmtId="0" fontId="52" fillId="0" borderId="33" xfId="8" applyFont="1" applyBorder="1" applyAlignment="1">
      <alignment horizontal="center"/>
    </xf>
    <xf numFmtId="0" fontId="52" fillId="0" borderId="33" xfId="8" applyFont="1" applyBorder="1"/>
    <xf numFmtId="0" fontId="55" fillId="0" borderId="0" xfId="8" applyFont="1" applyAlignment="1"/>
    <xf numFmtId="0" fontId="53" fillId="18" borderId="33" xfId="8" applyFont="1" applyFill="1" applyBorder="1" applyAlignment="1">
      <alignment horizontal="center"/>
    </xf>
    <xf numFmtId="0" fontId="53" fillId="18" borderId="0" xfId="8" applyFont="1" applyFill="1" applyAlignment="1"/>
    <xf numFmtId="0" fontId="56" fillId="18" borderId="0" xfId="9" applyFill="1" applyAlignment="1">
      <alignment horizontal="center"/>
    </xf>
    <xf numFmtId="0" fontId="57" fillId="18" borderId="0" xfId="8" applyFont="1" applyFill="1" applyAlignment="1">
      <alignment horizontal="center"/>
    </xf>
    <xf numFmtId="0" fontId="53" fillId="0" borderId="29" xfId="8" applyFont="1" applyBorder="1" applyAlignment="1"/>
    <xf numFmtId="18" fontId="52" fillId="0" borderId="29" xfId="8" applyNumberFormat="1" applyFont="1" applyBorder="1" applyAlignment="1">
      <alignment horizontal="center"/>
    </xf>
    <xf numFmtId="0" fontId="58" fillId="18" borderId="28" xfId="8" applyFont="1" applyFill="1" applyBorder="1" applyAlignment="1">
      <alignment horizontal="left"/>
    </xf>
    <xf numFmtId="0" fontId="52" fillId="18" borderId="0" xfId="8" applyFont="1" applyFill="1" applyAlignment="1">
      <alignment horizontal="left"/>
    </xf>
    <xf numFmtId="0" fontId="53" fillId="18" borderId="28" xfId="8" applyFont="1" applyFill="1" applyBorder="1" applyAlignment="1">
      <alignment horizontal="center"/>
    </xf>
    <xf numFmtId="0" fontId="59" fillId="18" borderId="28" xfId="8" applyFont="1" applyFill="1" applyBorder="1"/>
    <xf numFmtId="0" fontId="59" fillId="18" borderId="31" xfId="8" applyFont="1" applyFill="1" applyBorder="1"/>
    <xf numFmtId="0" fontId="53" fillId="0" borderId="29" xfId="8" applyFont="1" applyBorder="1" applyAlignment="1">
      <alignment wrapText="1"/>
    </xf>
    <xf numFmtId="0" fontId="52" fillId="18" borderId="0" xfId="8" applyFont="1" applyFill="1" applyAlignment="1">
      <alignment horizontal="center"/>
    </xf>
    <xf numFmtId="0" fontId="52" fillId="18" borderId="0" xfId="8" applyFont="1" applyFill="1" applyAlignment="1"/>
    <xf numFmtId="0" fontId="52" fillId="0" borderId="31" xfId="8" applyFont="1" applyBorder="1" applyAlignment="1"/>
    <xf numFmtId="0" fontId="53" fillId="0" borderId="28" xfId="8" applyFont="1" applyBorder="1" applyAlignment="1">
      <alignment horizontal="center"/>
    </xf>
    <xf numFmtId="0" fontId="52" fillId="0" borderId="0" xfId="8" applyFont="1" applyAlignment="1">
      <alignment horizontal="center"/>
    </xf>
    <xf numFmtId="0" fontId="49" fillId="0" borderId="35" xfId="8" applyFont="1" applyBorder="1" applyAlignment="1"/>
    <xf numFmtId="0" fontId="52" fillId="18" borderId="34" xfId="8" applyFont="1" applyFill="1" applyBorder="1" applyAlignment="1">
      <alignment horizontal="left"/>
    </xf>
    <xf numFmtId="0" fontId="52" fillId="0" borderId="0" xfId="8" applyFont="1" applyBorder="1"/>
    <xf numFmtId="0" fontId="49" fillId="0" borderId="0" xfId="8" applyFont="1" applyBorder="1" applyAlignment="1"/>
    <xf numFmtId="3" fontId="54" fillId="0" borderId="28" xfId="8" applyNumberFormat="1" applyFont="1" applyFill="1" applyBorder="1" applyAlignment="1">
      <alignment horizontal="center"/>
    </xf>
    <xf numFmtId="0" fontId="52" fillId="0" borderId="36" xfId="8" applyFont="1" applyBorder="1"/>
    <xf numFmtId="0" fontId="52" fillId="0" borderId="38" xfId="8" applyFont="1" applyBorder="1" applyAlignment="1">
      <alignment horizontal="center"/>
    </xf>
    <xf numFmtId="0" fontId="60" fillId="0" borderId="24" xfId="8" applyFont="1" applyBorder="1" applyAlignment="1">
      <alignment vertical="center"/>
    </xf>
    <xf numFmtId="0" fontId="52" fillId="0" borderId="39" xfId="8" applyFont="1" applyBorder="1"/>
    <xf numFmtId="0" fontId="52" fillId="0" borderId="38" xfId="8" applyFont="1" applyBorder="1"/>
    <xf numFmtId="0" fontId="53" fillId="0" borderId="40" xfId="8" applyFont="1" applyBorder="1" applyAlignment="1"/>
    <xf numFmtId="0" fontId="52" fillId="18" borderId="41" xfId="8" applyFont="1" applyFill="1" applyBorder="1" applyAlignment="1">
      <alignment horizontal="left"/>
    </xf>
    <xf numFmtId="0" fontId="49" fillId="0" borderId="0" xfId="8" applyFont="1" applyBorder="1" applyAlignment="1">
      <alignment vertical="center"/>
    </xf>
    <xf numFmtId="0" fontId="52" fillId="0" borderId="42" xfId="8" applyFont="1" applyBorder="1"/>
    <xf numFmtId="0" fontId="52" fillId="18" borderId="43" xfId="8" applyFont="1" applyFill="1" applyBorder="1" applyAlignment="1">
      <alignment horizontal="left"/>
    </xf>
    <xf numFmtId="0" fontId="52" fillId="0" borderId="45" xfId="8" applyFont="1" applyBorder="1" applyAlignment="1">
      <alignment horizontal="center"/>
    </xf>
    <xf numFmtId="0" fontId="52" fillId="0" borderId="44" xfId="8" applyFont="1" applyBorder="1"/>
    <xf numFmtId="3" fontId="54" fillId="0" borderId="44" xfId="8" applyNumberFormat="1" applyFont="1" applyFill="1" applyBorder="1" applyAlignment="1">
      <alignment horizontal="center"/>
    </xf>
    <xf numFmtId="0" fontId="52" fillId="0" borderId="46" xfId="8" applyFont="1" applyBorder="1"/>
    <xf numFmtId="0" fontId="49" fillId="0" borderId="47" xfId="8" applyFont="1" applyBorder="1" applyAlignment="1"/>
    <xf numFmtId="0" fontId="49" fillId="0" borderId="0" xfId="8" applyFont="1" applyAlignment="1">
      <alignment horizontal="center"/>
    </xf>
    <xf numFmtId="0" fontId="61" fillId="0" borderId="0" xfId="8" applyFont="1" applyAlignment="1">
      <alignment horizontal="center"/>
    </xf>
    <xf numFmtId="0" fontId="55" fillId="0" borderId="0" xfId="8" applyFont="1" applyAlignment="1">
      <alignment horizontal="center"/>
    </xf>
    <xf numFmtId="0" fontId="62" fillId="20" borderId="28" xfId="8" applyFont="1" applyFill="1" applyBorder="1" applyAlignment="1"/>
    <xf numFmtId="0" fontId="62" fillId="20" borderId="29" xfId="8" applyFont="1" applyFill="1" applyBorder="1" applyAlignment="1">
      <alignment horizontal="center"/>
    </xf>
    <xf numFmtId="0" fontId="27" fillId="0" borderId="14" xfId="5" applyFont="1" applyFill="1" applyBorder="1"/>
    <xf numFmtId="0" fontId="10" fillId="0" borderId="48" xfId="5" applyFont="1" applyBorder="1"/>
    <xf numFmtId="0" fontId="33" fillId="0" borderId="45" xfId="5" applyFont="1" applyBorder="1"/>
    <xf numFmtId="166" fontId="33" fillId="0" borderId="45" xfId="5" applyNumberFormat="1" applyFont="1" applyBorder="1"/>
    <xf numFmtId="165" fontId="33" fillId="0" borderId="45" xfId="5" applyNumberFormat="1" applyFont="1" applyBorder="1"/>
    <xf numFmtId="0" fontId="34" fillId="0" borderId="49" xfId="4" applyFont="1" applyBorder="1"/>
    <xf numFmtId="0" fontId="34" fillId="0" borderId="37" xfId="4" applyFont="1" applyBorder="1"/>
    <xf numFmtId="0" fontId="34" fillId="0" borderId="18" xfId="4" applyFont="1" applyFill="1" applyBorder="1" applyAlignment="1">
      <alignment vertical="center"/>
    </xf>
    <xf numFmtId="0" fontId="63" fillId="0" borderId="0" xfId="0" applyFont="1">
      <alignment vertical="center"/>
    </xf>
    <xf numFmtId="0" fontId="64" fillId="0" borderId="0" xfId="0" applyFont="1">
      <alignment vertical="center"/>
    </xf>
    <xf numFmtId="0" fontId="6" fillId="0" borderId="0" xfId="4" applyFill="1" applyBorder="1" applyAlignment="1">
      <alignment vertical="center"/>
    </xf>
    <xf numFmtId="0" fontId="27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4" fillId="0" borderId="12" xfId="5" applyFont="1" applyBorder="1" applyAlignment="1">
      <alignment horizontal="center" vertical="center" textRotation="90"/>
    </xf>
    <xf numFmtId="0" fontId="14" fillId="0" borderId="16" xfId="5" applyFont="1" applyBorder="1" applyAlignment="1">
      <alignment horizontal="center" vertical="center" textRotation="90"/>
    </xf>
    <xf numFmtId="0" fontId="14" fillId="0" borderId="19" xfId="5" applyFont="1" applyBorder="1" applyAlignment="1">
      <alignment horizontal="center" vertical="center" textRotation="90"/>
    </xf>
    <xf numFmtId="0" fontId="24" fillId="15" borderId="12" xfId="5" applyFont="1" applyFill="1" applyBorder="1" applyAlignment="1">
      <alignment horizontal="center" vertical="center" textRotation="90" wrapText="1"/>
    </xf>
    <xf numFmtId="0" fontId="24" fillId="15" borderId="16" xfId="5" applyFont="1" applyFill="1" applyBorder="1" applyAlignment="1">
      <alignment horizontal="center" vertical="center" textRotation="90" wrapText="1"/>
    </xf>
    <xf numFmtId="0" fontId="24" fillId="15" borderId="19" xfId="5" applyFont="1" applyFill="1" applyBorder="1" applyAlignment="1">
      <alignment horizontal="center" vertical="center" textRotation="90" wrapText="1"/>
    </xf>
    <xf numFmtId="0" fontId="25" fillId="10" borderId="12" xfId="5" applyFont="1" applyFill="1" applyBorder="1" applyAlignment="1">
      <alignment horizontal="center" vertical="center" textRotation="90" wrapText="1"/>
    </xf>
    <xf numFmtId="0" fontId="26" fillId="10" borderId="16" xfId="5" applyFont="1" applyFill="1" applyBorder="1" applyAlignment="1">
      <alignment horizontal="center" vertical="center" textRotation="90" wrapText="1"/>
    </xf>
    <xf numFmtId="0" fontId="26" fillId="10" borderId="19" xfId="5" applyFont="1" applyFill="1" applyBorder="1" applyAlignment="1">
      <alignment horizontal="center" vertical="center" textRotation="90" wrapText="1"/>
    </xf>
    <xf numFmtId="0" fontId="17" fillId="9" borderId="12" xfId="5" applyFont="1" applyFill="1" applyBorder="1" applyAlignment="1">
      <alignment horizontal="center" vertical="center" textRotation="90" wrapText="1"/>
    </xf>
    <xf numFmtId="0" fontId="17" fillId="9" borderId="16" xfId="5" applyFont="1" applyFill="1" applyBorder="1" applyAlignment="1">
      <alignment horizontal="center" vertical="center" textRotation="90" wrapText="1"/>
    </xf>
    <xf numFmtId="0" fontId="17" fillId="9" borderId="19" xfId="5" applyFont="1" applyFill="1" applyBorder="1" applyAlignment="1">
      <alignment horizontal="center" vertical="center" textRotation="90" wrapText="1"/>
    </xf>
    <xf numFmtId="0" fontId="7" fillId="0" borderId="16" xfId="5" applyFont="1" applyBorder="1" applyAlignment="1">
      <alignment horizontal="center" vertical="center" textRotation="90"/>
    </xf>
    <xf numFmtId="0" fontId="7" fillId="0" borderId="19" xfId="5" applyFont="1" applyBorder="1" applyAlignment="1">
      <alignment horizontal="center" vertical="center" textRotation="90"/>
    </xf>
    <xf numFmtId="0" fontId="18" fillId="0" borderId="12" xfId="5" applyFont="1" applyBorder="1" applyAlignment="1">
      <alignment horizontal="center" vertical="center" textRotation="90" wrapText="1"/>
    </xf>
    <xf numFmtId="0" fontId="18" fillId="0" borderId="16" xfId="5" applyFont="1" applyBorder="1" applyAlignment="1">
      <alignment horizontal="center" vertical="center" textRotation="90" wrapText="1"/>
    </xf>
    <xf numFmtId="0" fontId="18" fillId="0" borderId="19" xfId="5" applyFont="1" applyBorder="1" applyAlignment="1">
      <alignment horizontal="center" vertical="center" textRotation="90" wrapText="1"/>
    </xf>
    <xf numFmtId="0" fontId="19" fillId="0" borderId="12" xfId="5" applyFont="1" applyBorder="1" applyAlignment="1">
      <alignment horizontal="center" vertical="center" textRotation="90" wrapText="1"/>
    </xf>
    <xf numFmtId="0" fontId="19" fillId="0" borderId="16" xfId="5" applyFont="1" applyBorder="1" applyAlignment="1">
      <alignment horizontal="center" vertical="center" textRotation="90" wrapText="1"/>
    </xf>
    <xf numFmtId="0" fontId="19" fillId="0" borderId="19" xfId="5" applyFont="1" applyBorder="1" applyAlignment="1">
      <alignment horizontal="center" vertical="center" textRotation="90" wrapText="1"/>
    </xf>
    <xf numFmtId="0" fontId="20" fillId="11" borderId="26" xfId="5" applyFont="1" applyFill="1" applyBorder="1" applyAlignment="1">
      <alignment horizontal="center" vertical="center" textRotation="90"/>
    </xf>
    <xf numFmtId="0" fontId="20" fillId="11" borderId="27" xfId="5" applyFont="1" applyFill="1" applyBorder="1" applyAlignment="1">
      <alignment horizontal="center" vertical="center" textRotation="90"/>
    </xf>
    <xf numFmtId="0" fontId="21" fillId="10" borderId="12" xfId="5" applyFont="1" applyFill="1" applyBorder="1" applyAlignment="1">
      <alignment horizontal="center" vertical="center" textRotation="90" wrapText="1"/>
    </xf>
    <xf numFmtId="0" fontId="21" fillId="10" borderId="16" xfId="5" applyFont="1" applyFill="1" applyBorder="1" applyAlignment="1">
      <alignment horizontal="center" vertical="center" textRotation="90" wrapText="1"/>
    </xf>
    <xf numFmtId="0" fontId="21" fillId="10" borderId="19" xfId="5" applyFont="1" applyFill="1" applyBorder="1" applyAlignment="1">
      <alignment horizontal="center" vertical="center" textRotation="90" wrapText="1"/>
    </xf>
    <xf numFmtId="0" fontId="22" fillId="12" borderId="12" xfId="5" applyFont="1" applyFill="1" applyBorder="1" applyAlignment="1">
      <alignment horizontal="center" vertical="center" textRotation="90" wrapText="1"/>
    </xf>
    <xf numFmtId="0" fontId="22" fillId="12" borderId="16" xfId="5" applyFont="1" applyFill="1" applyBorder="1" applyAlignment="1">
      <alignment horizontal="center" vertical="center" textRotation="90" wrapText="1"/>
    </xf>
    <xf numFmtId="0" fontId="22" fillId="12" borderId="19" xfId="5" applyFont="1" applyFill="1" applyBorder="1" applyAlignment="1">
      <alignment horizontal="center" vertical="center" textRotation="90" wrapText="1"/>
    </xf>
    <xf numFmtId="0" fontId="23" fillId="13" borderId="12" xfId="5" applyFont="1" applyFill="1" applyBorder="1" applyAlignment="1">
      <alignment horizontal="center" vertical="center" textRotation="90" wrapText="1"/>
    </xf>
    <xf numFmtId="0" fontId="23" fillId="13" borderId="16" xfId="5" applyFont="1" applyFill="1" applyBorder="1" applyAlignment="1">
      <alignment horizontal="center" vertical="center" textRotation="90" wrapText="1"/>
    </xf>
    <xf numFmtId="0" fontId="23" fillId="13" borderId="19" xfId="5" applyFont="1" applyFill="1" applyBorder="1" applyAlignment="1">
      <alignment horizontal="center" vertical="center" textRotation="90" wrapText="1"/>
    </xf>
    <xf numFmtId="0" fontId="47" fillId="17" borderId="12" xfId="5" applyFont="1" applyFill="1" applyBorder="1" applyAlignment="1">
      <alignment horizontal="center" vertical="center" textRotation="90" wrapText="1"/>
    </xf>
    <xf numFmtId="0" fontId="48" fillId="17" borderId="16" xfId="5" applyFont="1" applyFill="1" applyBorder="1" applyAlignment="1">
      <alignment horizontal="center" vertical="center" textRotation="90" wrapText="1"/>
    </xf>
    <xf numFmtId="0" fontId="48" fillId="17" borderId="19" xfId="5" applyFont="1" applyFill="1" applyBorder="1" applyAlignment="1">
      <alignment horizontal="center" vertical="center" textRotation="90" wrapText="1"/>
    </xf>
    <xf numFmtId="0" fontId="16" fillId="8" borderId="12" xfId="5" applyFont="1" applyFill="1" applyBorder="1" applyAlignment="1">
      <alignment horizontal="center" vertical="center" textRotation="90" wrapText="1"/>
    </xf>
    <xf numFmtId="0" fontId="16" fillId="8" borderId="16" xfId="5" applyFont="1" applyFill="1" applyBorder="1" applyAlignment="1">
      <alignment horizontal="center" vertical="center" textRotation="90" wrapText="1"/>
    </xf>
    <xf numFmtId="0" fontId="16" fillId="8" borderId="19" xfId="5" applyFont="1" applyFill="1" applyBorder="1" applyAlignment="1">
      <alignment horizontal="center" vertical="center" textRotation="90" wrapText="1"/>
    </xf>
    <xf numFmtId="0" fontId="11" fillId="4" borderId="12" xfId="5" applyFont="1" applyFill="1" applyBorder="1" applyAlignment="1">
      <alignment horizontal="center" vertical="center" textRotation="90"/>
    </xf>
    <xf numFmtId="0" fontId="11" fillId="4" borderId="16" xfId="5" applyFont="1" applyFill="1" applyBorder="1" applyAlignment="1">
      <alignment horizontal="center" vertical="center" textRotation="90"/>
    </xf>
    <xf numFmtId="0" fontId="11" fillId="4" borderId="19" xfId="5" applyFont="1" applyFill="1" applyBorder="1" applyAlignment="1">
      <alignment horizontal="center" vertical="center" textRotation="90"/>
    </xf>
    <xf numFmtId="0" fontId="12" fillId="5" borderId="12" xfId="5" applyFont="1" applyFill="1" applyBorder="1" applyAlignment="1">
      <alignment horizontal="center" vertical="center" textRotation="90" wrapText="1"/>
    </xf>
    <xf numFmtId="0" fontId="12" fillId="5" borderId="16" xfId="5" applyFont="1" applyFill="1" applyBorder="1" applyAlignment="1">
      <alignment horizontal="center" vertical="center" textRotation="90" wrapText="1"/>
    </xf>
    <xf numFmtId="0" fontId="12" fillId="5" borderId="19" xfId="5" applyFont="1" applyFill="1" applyBorder="1" applyAlignment="1">
      <alignment horizontal="center" vertical="center" textRotation="90" wrapText="1"/>
    </xf>
    <xf numFmtId="0" fontId="13" fillId="6" borderId="12" xfId="5" applyFont="1" applyFill="1" applyBorder="1" applyAlignment="1">
      <alignment horizontal="center" vertical="center" textRotation="90" wrapText="1"/>
    </xf>
    <xf numFmtId="0" fontId="13" fillId="6" borderId="16" xfId="5" applyFont="1" applyFill="1" applyBorder="1" applyAlignment="1">
      <alignment horizontal="center" vertical="center" textRotation="90" wrapText="1"/>
    </xf>
    <xf numFmtId="0" fontId="13" fillId="6" borderId="19" xfId="5" applyFont="1" applyFill="1" applyBorder="1" applyAlignment="1">
      <alignment horizontal="center" vertical="center" textRotation="90" wrapText="1"/>
    </xf>
    <xf numFmtId="0" fontId="15" fillId="7" borderId="12" xfId="5" applyFont="1" applyFill="1" applyBorder="1" applyAlignment="1">
      <alignment horizontal="center" vertical="center" textRotation="90" wrapText="1"/>
    </xf>
    <xf numFmtId="0" fontId="15" fillId="7" borderId="16" xfId="5" applyFont="1" applyFill="1" applyBorder="1" applyAlignment="1">
      <alignment horizontal="center" vertical="center" textRotation="90" wrapText="1"/>
    </xf>
    <xf numFmtId="0" fontId="15" fillId="7" borderId="19" xfId="5" applyFont="1" applyFill="1" applyBorder="1" applyAlignment="1">
      <alignment horizontal="center" vertical="center" textRotation="90" wrapText="1"/>
    </xf>
    <xf numFmtId="0" fontId="39" fillId="0" borderId="12" xfId="7" applyFont="1" applyBorder="1" applyAlignment="1">
      <alignment horizontal="center" vertical="center" textRotation="90" wrapText="1"/>
    </xf>
    <xf numFmtId="0" fontId="39" fillId="0" borderId="16" xfId="7" applyFont="1" applyBorder="1" applyAlignment="1">
      <alignment horizontal="center" vertical="center" textRotation="90" wrapText="1"/>
    </xf>
    <xf numFmtId="0" fontId="40" fillId="0" borderId="12" xfId="7" applyFont="1" applyBorder="1" applyAlignment="1">
      <alignment horizontal="center" vertical="center" textRotation="90" wrapText="1"/>
    </xf>
    <xf numFmtId="0" fontId="40" fillId="0" borderId="16" xfId="7" applyFont="1" applyBorder="1" applyAlignment="1">
      <alignment horizontal="center" vertical="center" textRotation="90" wrapText="1"/>
    </xf>
    <xf numFmtId="0" fontId="41" fillId="10" borderId="12" xfId="7" applyFont="1" applyFill="1" applyBorder="1" applyAlignment="1">
      <alignment horizontal="center" vertical="center" textRotation="90" wrapText="1"/>
    </xf>
    <xf numFmtId="0" fontId="41" fillId="10" borderId="16" xfId="7" applyFont="1" applyFill="1" applyBorder="1" applyAlignment="1">
      <alignment horizontal="center" vertical="center" textRotation="90" wrapText="1"/>
    </xf>
    <xf numFmtId="0" fontId="42" fillId="12" borderId="12" xfId="7" applyFont="1" applyFill="1" applyBorder="1" applyAlignment="1">
      <alignment horizontal="center" vertical="center" textRotation="90" wrapText="1"/>
    </xf>
    <xf numFmtId="0" fontId="42" fillId="12" borderId="16" xfId="7" applyFont="1" applyFill="1" applyBorder="1" applyAlignment="1">
      <alignment horizontal="center" vertical="center" textRotation="90" wrapText="1"/>
    </xf>
    <xf numFmtId="0" fontId="43" fillId="13" borderId="12" xfId="7" applyFont="1" applyFill="1" applyBorder="1" applyAlignment="1">
      <alignment horizontal="center" vertical="center" textRotation="90" wrapText="1"/>
    </xf>
    <xf numFmtId="0" fontId="23" fillId="13" borderId="16" xfId="7" applyFont="1" applyFill="1" applyBorder="1" applyAlignment="1">
      <alignment horizontal="center" vertical="center" textRotation="90" wrapText="1"/>
    </xf>
    <xf numFmtId="0" fontId="44" fillId="14" borderId="12" xfId="7" applyFont="1" applyFill="1" applyBorder="1" applyAlignment="1">
      <alignment horizontal="center" vertical="center" textRotation="90" wrapText="1"/>
    </xf>
    <xf numFmtId="0" fontId="44" fillId="14" borderId="16" xfId="7" applyFont="1" applyFill="1" applyBorder="1" applyAlignment="1">
      <alignment horizontal="center" vertical="center" textRotation="90" wrapText="1"/>
    </xf>
    <xf numFmtId="0" fontId="24" fillId="15" borderId="12" xfId="7" applyFont="1" applyFill="1" applyBorder="1" applyAlignment="1">
      <alignment horizontal="center" vertical="center" textRotation="90" wrapText="1"/>
    </xf>
    <xf numFmtId="0" fontId="24" fillId="15" borderId="16" xfId="7" applyFont="1" applyFill="1" applyBorder="1" applyAlignment="1">
      <alignment horizontal="center" vertical="center" textRotation="90" wrapText="1"/>
    </xf>
    <xf numFmtId="0" fontId="26" fillId="10" borderId="12" xfId="7" applyFont="1" applyFill="1" applyBorder="1" applyAlignment="1">
      <alignment horizontal="center" vertical="center" textRotation="90" wrapText="1"/>
    </xf>
    <xf numFmtId="0" fontId="26" fillId="10" borderId="16" xfId="7" applyFont="1" applyFill="1" applyBorder="1" applyAlignment="1">
      <alignment horizontal="center" vertical="center" textRotation="90" wrapText="1"/>
    </xf>
    <xf numFmtId="0" fontId="20" fillId="11" borderId="26" xfId="7" applyFont="1" applyFill="1" applyBorder="1" applyAlignment="1">
      <alignment horizontal="center" vertical="center" textRotation="90"/>
    </xf>
    <xf numFmtId="0" fontId="20" fillId="11" borderId="27" xfId="7" applyFont="1" applyFill="1" applyBorder="1" applyAlignment="1">
      <alignment horizontal="center" vertical="center" textRotation="90"/>
    </xf>
    <xf numFmtId="0" fontId="14" fillId="0" borderId="12" xfId="7" applyFont="1" applyBorder="1" applyAlignment="1">
      <alignment horizontal="center" vertical="center" textRotation="90"/>
    </xf>
    <xf numFmtId="0" fontId="14" fillId="0" borderId="16" xfId="7" applyFont="1" applyBorder="1" applyAlignment="1">
      <alignment horizontal="center" vertical="center" textRotation="90"/>
    </xf>
    <xf numFmtId="0" fontId="31" fillId="5" borderId="12" xfId="7" applyFont="1" applyFill="1" applyBorder="1" applyAlignment="1">
      <alignment horizontal="center" vertical="center" textRotation="90" wrapText="1"/>
    </xf>
    <xf numFmtId="0" fontId="31" fillId="5" borderId="16" xfId="7" applyFont="1" applyFill="1" applyBorder="1" applyAlignment="1">
      <alignment horizontal="center" vertical="center" textRotation="90" wrapText="1"/>
    </xf>
    <xf numFmtId="0" fontId="35" fillId="6" borderId="12" xfId="7" applyFont="1" applyFill="1" applyBorder="1" applyAlignment="1">
      <alignment horizontal="center" vertical="center" textRotation="90" wrapText="1"/>
    </xf>
    <xf numFmtId="0" fontId="35" fillId="6" borderId="16" xfId="7" applyFont="1" applyFill="1" applyBorder="1" applyAlignment="1">
      <alignment horizontal="center" vertical="center" textRotation="90" wrapText="1"/>
    </xf>
    <xf numFmtId="0" fontId="36" fillId="7" borderId="12" xfId="7" applyFont="1" applyFill="1" applyBorder="1" applyAlignment="1">
      <alignment horizontal="center" vertical="center" textRotation="90" wrapText="1"/>
    </xf>
    <xf numFmtId="0" fontId="36" fillId="7" borderId="16" xfId="7" applyFont="1" applyFill="1" applyBorder="1" applyAlignment="1">
      <alignment horizontal="center" vertical="center" textRotation="90" wrapText="1"/>
    </xf>
    <xf numFmtId="0" fontId="37" fillId="8" borderId="12" xfId="7" applyFont="1" applyFill="1" applyBorder="1" applyAlignment="1">
      <alignment horizontal="center" vertical="center" textRotation="90" wrapText="1"/>
    </xf>
    <xf numFmtId="0" fontId="37" fillId="8" borderId="16" xfId="7" applyFont="1" applyFill="1" applyBorder="1" applyAlignment="1">
      <alignment horizontal="center" vertical="center" textRotation="90" wrapText="1"/>
    </xf>
    <xf numFmtId="0" fontId="38" fillId="9" borderId="12" xfId="7" applyFont="1" applyFill="1" applyBorder="1" applyAlignment="1">
      <alignment horizontal="center" vertical="center" textRotation="90" wrapText="1"/>
    </xf>
    <xf numFmtId="0" fontId="38" fillId="9" borderId="16" xfId="7" applyFont="1" applyFill="1" applyBorder="1" applyAlignment="1">
      <alignment horizontal="center" vertical="center" textRotation="90" wrapText="1"/>
    </xf>
    <xf numFmtId="0" fontId="11" fillId="4" borderId="12" xfId="7" applyFont="1" applyFill="1" applyBorder="1" applyAlignment="1">
      <alignment horizontal="center" vertical="center" textRotation="90"/>
    </xf>
    <xf numFmtId="0" fontId="11" fillId="4" borderId="16" xfId="7" applyFont="1" applyFill="1" applyBorder="1" applyAlignment="1">
      <alignment horizontal="center" vertical="center" textRotation="90"/>
    </xf>
    <xf numFmtId="0" fontId="7" fillId="0" borderId="16" xfId="7" applyFont="1" applyBorder="1" applyAlignment="1">
      <alignment horizontal="center" vertical="center" textRotation="90"/>
    </xf>
  </cellXfs>
  <cellStyles count="10">
    <cellStyle name="Calculation" xfId="2" builtinId="22" customBuiltin="1"/>
    <cellStyle name="Explanatory Text" xfId="3" builtinId="53" customBuiltin="1"/>
    <cellStyle name="Hyperlink" xfId="4" builtinId="8" customBuiltin="1"/>
    <cellStyle name="Hyperlink 2" xfId="6"/>
    <cellStyle name="Hyperlink 3" xfId="9"/>
    <cellStyle name="Input" xfId="1" builtinId="20" customBuiltin="1"/>
    <cellStyle name="Normal" xfId="0" builtinId="0" customBuiltin="1"/>
    <cellStyle name="Normal 2" xfId="5"/>
    <cellStyle name="Normal 3" xfId="7"/>
    <cellStyle name="Normal 4" xfId="8"/>
  </cellStyles>
  <dxfs count="15"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ClassRoster_table1" defaultPivotStyle="PivotStyleLight16">
    <tableStyle name="ClassRoster_table1" pivot="0" count="6">
      <tableStyleElement type="wholeTable" dxfId="14"/>
      <tableStyleElement type="headerRow" dxfId="13"/>
      <tableStyleElement type="firstColumn" dxfId="12"/>
      <tableStyleElement type="lastColumn" dxfId="11"/>
      <tableStyleElement type="firstHeaderCell" dxfId="10"/>
      <tableStyleElement type="lastHeaderCell" dxfId="9"/>
    </tableStyle>
  </tableStyles>
  <colors>
    <mruColors>
      <color rgb="FFFF9900"/>
      <color rgb="FF00CC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legate Info.'!A1"/><Relationship Id="rId2" Type="http://schemas.openxmlformats.org/officeDocument/2006/relationships/hyperlink" Target="#'Master Contact Lis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2095500</xdr:colOff>
      <xdr:row>1</xdr:row>
      <xdr:rowOff>458200</xdr:rowOff>
    </xdr:from>
    <xdr:to>
      <xdr:col>8</xdr:col>
      <xdr:colOff>5443</xdr:colOff>
      <xdr:row>1</xdr:row>
      <xdr:rowOff>714375</xdr:rowOff>
    </xdr:to>
    <xdr:sp macro="" textlink="">
      <xdr:nvSpPr>
        <xdr:cNvPr id="4" name="Go to student details" descr="Click to view Student Details" title="Go to Student Details">
          <a:hlinkClick xmlns:r="http://schemas.openxmlformats.org/officeDocument/2006/relationships" r:id="rId1" tooltip="Click to view Student Details"/>
        </xdr:cNvPr>
        <xdr:cNvSpPr/>
      </xdr:nvSpPr>
      <xdr:spPr>
        <a:xfrm>
          <a:off x="9105900" y="639175"/>
          <a:ext cx="2386693" cy="256175"/>
        </a:xfrm>
        <a:prstGeom prst="rect">
          <a:avLst/>
        </a:prstGeom>
        <a:solidFill>
          <a:schemeClr val="accent2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500" b="1">
              <a:solidFill>
                <a:schemeClr val="bg1"/>
              </a:solidFill>
              <a:latin typeface="Calibri" panose="020F0502020204030204" pitchFamily="34" charset="0"/>
            </a:rPr>
            <a:t>Go</a:t>
          </a:r>
          <a:r>
            <a:rPr lang="en-US" sz="1500" b="1" baseline="0">
              <a:solidFill>
                <a:schemeClr val="bg1"/>
              </a:solidFill>
              <a:latin typeface="Calibri" panose="020F0502020204030204" pitchFamily="34" charset="0"/>
            </a:rPr>
            <a:t> to Delegate Contact List</a:t>
          </a:r>
          <a:endParaRPr lang="en-US" sz="15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>
    <xdr:from>
      <xdr:col>2</xdr:col>
      <xdr:colOff>0</xdr:colOff>
      <xdr:row>1</xdr:row>
      <xdr:rowOff>0</xdr:rowOff>
    </xdr:from>
    <xdr:to>
      <xdr:col>4</xdr:col>
      <xdr:colOff>180975</xdr:colOff>
      <xdr:row>1</xdr:row>
      <xdr:rowOff>684147</xdr:rowOff>
    </xdr:to>
    <xdr:sp macro="" textlink="">
      <xdr:nvSpPr>
        <xdr:cNvPr id="7" name="Student List" descr="&quot;&quot;" title="Student List"/>
        <xdr:cNvSpPr txBox="1"/>
      </xdr:nvSpPr>
      <xdr:spPr>
        <a:xfrm>
          <a:off x="238125" y="180975"/>
          <a:ext cx="4438650" cy="684147"/>
        </a:xfrm>
        <a:prstGeom prst="rect">
          <a:avLst/>
        </a:prstGeom>
        <a:solidFill>
          <a:schemeClr val="accent2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2400" b="1">
              <a:solidFill>
                <a:schemeClr val="bg1"/>
              </a:solidFill>
              <a:latin typeface="Calibri" panose="020F0502020204030204" pitchFamily="34" charset="0"/>
            </a:rPr>
            <a:t>Region</a:t>
          </a:r>
          <a:r>
            <a:rPr lang="en-US" sz="2400" b="1" baseline="0">
              <a:solidFill>
                <a:schemeClr val="bg1"/>
              </a:solidFill>
              <a:latin typeface="Calibri" panose="020F0502020204030204" pitchFamily="34" charset="0"/>
            </a:rPr>
            <a:t> V: Executive Board</a:t>
          </a:r>
          <a:endParaRPr lang="en-US" sz="24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2095500</xdr:colOff>
      <xdr:row>1</xdr:row>
      <xdr:rowOff>132432</xdr:rowOff>
    </xdr:from>
    <xdr:to>
      <xdr:col>8</xdr:col>
      <xdr:colOff>4350</xdr:colOff>
      <xdr:row>1</xdr:row>
      <xdr:rowOff>380999</xdr:rowOff>
    </xdr:to>
    <xdr:sp macro="" textlink="">
      <xdr:nvSpPr>
        <xdr:cNvPr id="3" name="Go to class roster" descr="Click to view the Class Roster" title="Go to Class Roster">
          <a:hlinkClick xmlns:r="http://schemas.openxmlformats.org/officeDocument/2006/relationships" r:id="rId2" tooltip="Click to view Class Roster"/>
        </xdr:cNvPr>
        <xdr:cNvSpPr/>
      </xdr:nvSpPr>
      <xdr:spPr>
        <a:xfrm>
          <a:off x="9105900" y="313407"/>
          <a:ext cx="2385600" cy="248567"/>
        </a:xfrm>
        <a:prstGeom prst="rect">
          <a:avLst/>
        </a:prstGeom>
        <a:solidFill>
          <a:schemeClr val="accent2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500" b="1">
              <a:solidFill>
                <a:schemeClr val="bg1"/>
              </a:solidFill>
              <a:latin typeface="Calibri" panose="020F0502020204030204" pitchFamily="34" charset="0"/>
            </a:rPr>
            <a:t>Go</a:t>
          </a:r>
          <a:r>
            <a:rPr lang="en-US" sz="1500" b="1" baseline="0">
              <a:solidFill>
                <a:schemeClr val="bg1"/>
              </a:solidFill>
              <a:latin typeface="Calibri" panose="020F0502020204030204" pitchFamily="34" charset="0"/>
            </a:rPr>
            <a:t> to Master Contact List</a:t>
          </a:r>
          <a:endParaRPr lang="en-US" sz="15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>
    <xdr:from>
      <xdr:col>8</xdr:col>
      <xdr:colOff>66676</xdr:colOff>
      <xdr:row>1</xdr:row>
      <xdr:rowOff>221289</xdr:rowOff>
    </xdr:from>
    <xdr:to>
      <xdr:col>13</xdr:col>
      <xdr:colOff>114300</xdr:colOff>
      <xdr:row>2</xdr:row>
      <xdr:rowOff>285750</xdr:rowOff>
    </xdr:to>
    <xdr:grpSp>
      <xdr:nvGrpSpPr>
        <xdr:cNvPr id="5" name="Template Tip" descr="Click Cell D4 to select student from drop down list." title="Data Entry Tip"/>
        <xdr:cNvGrpSpPr/>
      </xdr:nvGrpSpPr>
      <xdr:grpSpPr>
        <a:xfrm>
          <a:off x="12474576" y="2164389"/>
          <a:ext cx="2867024" cy="851861"/>
          <a:chOff x="95007" y="726179"/>
          <a:chExt cx="4082536" cy="561976"/>
        </a:xfrm>
      </xdr:grpSpPr>
      <xdr:sp macro="" textlink="">
        <xdr:nvSpPr>
          <xdr:cNvPr id="6" name="Tip callout shape" descr="To add more students, in the last cell of the table, press the Tab key." title="Data Entry Tip"/>
          <xdr:cNvSpPr/>
        </xdr:nvSpPr>
        <xdr:spPr>
          <a:xfrm>
            <a:off x="425676" y="726179"/>
            <a:ext cx="3751867" cy="56197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82880" rIns="91440" rtlCol="0" anchor="ctr"/>
          <a:lstStyle/>
          <a:p>
            <a:pPr algn="l"/>
            <a:r>
              <a:rPr lang="en-US" sz="10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CLICK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THESE LINKS TO TAKE YOU TO THE NEXT LIST(S).</a:t>
            </a:r>
            <a:endParaRPr lang="en-US" sz="1000" b="0">
              <a:solidFill>
                <a:schemeClr val="tx1">
                  <a:lumMod val="65000"/>
                  <a:lumOff val="35000"/>
                </a:schemeClr>
              </a:solidFill>
              <a:latin typeface="+mj-lt"/>
            </a:endParaRPr>
          </a:p>
        </xdr:txBody>
      </xdr:sp>
      <xdr:sp macro="" textlink="">
        <xdr:nvSpPr>
          <xdr:cNvPr id="8" name="Isosceles Triangle 7"/>
          <xdr:cNvSpPr/>
        </xdr:nvSpPr>
        <xdr:spPr>
          <a:xfrm rot="16200000">
            <a:off x="192605" y="701227"/>
            <a:ext cx="127636" cy="322832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1" name="Students" displayName="Students" ref="B3:H11" totalsRowShown="0" headerRowDxfId="8" dataDxfId="7">
  <tableColumns count="7">
    <tableColumn id="1" name=" " dataDxfId="6">
      <calculatedColumnFormula>Students[[#This Row],[POSITION]]</calculatedColumnFormula>
    </tableColumn>
    <tableColumn id="15" name="POSITION" dataDxfId="5"/>
    <tableColumn id="3" name="NAME" dataDxfId="4"/>
    <tableColumn id="5" name="CELL #" dataDxfId="3"/>
    <tableColumn id="7" name="EMAIL" dataDxfId="2"/>
    <tableColumn id="10" name="COLLEGE" dataDxfId="1"/>
    <tableColumn id="2" name="  " dataDxfId="0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Student List" altTextSummary="List of student information such as, Student Name, Email, Home Phone, Cell Phone, DOB, Emergency Contact, Emergency Phone, Physician, and Physician Phon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onvtreasurer@gmail.com" TargetMode="External"/><Relationship Id="rId4" Type="http://schemas.openxmlformats.org/officeDocument/2006/relationships/hyperlink" Target="mailto:regionvjustice@gmail.com" TargetMode="External"/><Relationship Id="rId5" Type="http://schemas.openxmlformats.org/officeDocument/2006/relationships/hyperlink" Target="mailto:regionvcommunications@gmail.com" TargetMode="External"/><Relationship Id="rId6" Type="http://schemas.openxmlformats.org/officeDocument/2006/relationships/hyperlink" Target="mailto:secretaryregionv@gmail.com" TargetMode="External"/><Relationship Id="rId7" Type="http://schemas.openxmlformats.org/officeDocument/2006/relationships/hyperlink" Target="mailto:cheynestrawn@gmail.com" TargetMode="External"/><Relationship Id="rId8" Type="http://schemas.openxmlformats.org/officeDocument/2006/relationships/printerSettings" Target="../printerSettings/printerSettings1.bin"/><Relationship Id="rId9" Type="http://schemas.openxmlformats.org/officeDocument/2006/relationships/drawing" Target="../drawings/drawing1.xml"/><Relationship Id="rId10" Type="http://schemas.openxmlformats.org/officeDocument/2006/relationships/table" Target="../tables/table1.xml"/><Relationship Id="rId1" Type="http://schemas.openxmlformats.org/officeDocument/2006/relationships/hyperlink" Target="mailto:regionvchair@gmail.com" TargetMode="External"/><Relationship Id="rId2" Type="http://schemas.openxmlformats.org/officeDocument/2006/relationships/hyperlink" Target="mailto:regionvvicechair@gmail.com" TargetMode="External"/></Relationships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mailto:MMBarriga1@my.scccd.edu" TargetMode="External"/><Relationship Id="rId21" Type="http://schemas.openxmlformats.org/officeDocument/2006/relationships/hyperlink" Target="mailto:PDailey4@my.scccd.edu" TargetMode="External"/><Relationship Id="rId22" Type="http://schemas.openxmlformats.org/officeDocument/2006/relationships/hyperlink" Target="mailto:bcsgapres@bakersfieldcollege.edu" TargetMode="External"/><Relationship Id="rId23" Type="http://schemas.openxmlformats.org/officeDocument/2006/relationships/hyperlink" Target="mailto:sabrina.vazquez1258@email.portervillecollege.edu" TargetMode="External"/><Relationship Id="rId24" Type="http://schemas.openxmlformats.org/officeDocument/2006/relationships/hyperlink" Target="mailto:celia.farina1984@email.portervillecollege.edu" TargetMode="External"/><Relationship Id="rId25" Type="http://schemas.openxmlformats.org/officeDocument/2006/relationships/hyperlink" Target="mailto:david.8421@yahoo.com" TargetMode="External"/><Relationship Id="rId26" Type="http://schemas.openxmlformats.org/officeDocument/2006/relationships/hyperlink" Target="mailto:kira.official.nf@gmail.com" TargetMode="External"/><Relationship Id="rId27" Type="http://schemas.openxmlformats.org/officeDocument/2006/relationships/hyperlink" Target="mailto:bcsgavice@bakersfieldcollege.edu" TargetMode="External"/><Relationship Id="rId28" Type="http://schemas.openxmlformats.org/officeDocument/2006/relationships/hyperlink" Target="mailto:bcsgastudorgs@bakersfieldcollege.edu" TargetMode="External"/><Relationship Id="rId29" Type="http://schemas.openxmlformats.org/officeDocument/2006/relationships/hyperlink" Target="mailto:bcsgastaff01@bakersfieldcollege.edu" TargetMode="External"/><Relationship Id="rId1" Type="http://schemas.openxmlformats.org/officeDocument/2006/relationships/hyperlink" Target="mailto:celia.zamora@scccd.edu" TargetMode="External"/><Relationship Id="rId2" Type="http://schemas.openxmlformats.org/officeDocument/2006/relationships/hyperlink" Target="mailto:VFalcon2@my.scccd.edu" TargetMode="External"/><Relationship Id="rId3" Type="http://schemas.openxmlformats.org/officeDocument/2006/relationships/hyperlink" Target="mailto:AWiser2@my.scccd.edu" TargetMode="External"/><Relationship Id="rId4" Type="http://schemas.openxmlformats.org/officeDocument/2006/relationships/hyperlink" Target="mailto:raul.alcala@mccd.edu" TargetMode="External"/><Relationship Id="rId5" Type="http://schemas.openxmlformats.org/officeDocument/2006/relationships/hyperlink" Target="mailto:folettid@yosemite.edu" TargetMode="External"/><Relationship Id="rId30" Type="http://schemas.openxmlformats.org/officeDocument/2006/relationships/hyperlink" Target="mailto:asccpresident@yosemite.edu" TargetMode="External"/><Relationship Id="rId31" Type="http://schemas.openxmlformats.org/officeDocument/2006/relationships/hyperlink" Target="mailto:bcsgalegaffairs@bakersfieldcollege.edu" TargetMode="External"/><Relationship Id="rId32" Type="http://schemas.openxmlformats.org/officeDocument/2006/relationships/hyperlink" Target="mailto:asmjcpresident@student.yosemite.edu" TargetMode="External"/><Relationship Id="rId9" Type="http://schemas.openxmlformats.org/officeDocument/2006/relationships/hyperlink" Target="mailto:asdctreasurer@deltacollege.edu" TargetMode="External"/><Relationship Id="rId6" Type="http://schemas.openxmlformats.org/officeDocument/2006/relationships/hyperlink" Target="mailto:asdcpresident@deltacollege.edu" TargetMode="External"/><Relationship Id="rId7" Type="http://schemas.openxmlformats.org/officeDocument/2006/relationships/hyperlink" Target="mailto:asdcvpstudentaffairs@deltacollege.edu" TargetMode="External"/><Relationship Id="rId8" Type="http://schemas.openxmlformats.org/officeDocument/2006/relationships/hyperlink" Target="mailto:asdcsecretary@deltacollege.edu" TargetMode="External"/><Relationship Id="rId33" Type="http://schemas.openxmlformats.org/officeDocument/2006/relationships/hyperlink" Target="mailto:debbied@cos.edu" TargetMode="External"/><Relationship Id="rId34" Type="http://schemas.openxmlformats.org/officeDocument/2006/relationships/hyperlink" Target="mailto:andreawood@my.whccd.edu" TargetMode="External"/><Relationship Id="rId35" Type="http://schemas.openxmlformats.org/officeDocument/2006/relationships/hyperlink" Target="mailto:melonienigh@my.whccd.edu" TargetMode="External"/><Relationship Id="rId36" Type="http://schemas.openxmlformats.org/officeDocument/2006/relationships/hyperlink" Target="mailto:studentlife@bakersfieldcollege.edu" TargetMode="External"/><Relationship Id="rId10" Type="http://schemas.openxmlformats.org/officeDocument/2006/relationships/hyperlink" Target="mailto:asdcpublicrelations@deltacollege.edu" TargetMode="External"/><Relationship Id="rId11" Type="http://schemas.openxmlformats.org/officeDocument/2006/relationships/hyperlink" Target="mailto:asdclegislativeaffairs@deltacollege.edu" TargetMode="External"/><Relationship Id="rId12" Type="http://schemas.openxmlformats.org/officeDocument/2006/relationships/hyperlink" Target="mailto:asdcsenatorofactivities@deltacollege.edu" TargetMode="External"/><Relationship Id="rId13" Type="http://schemas.openxmlformats.org/officeDocument/2006/relationships/hyperlink" Target="mailto:asdccommunityrelations@deltacollege.edu" TargetMode="External"/><Relationship Id="rId14" Type="http://schemas.openxmlformats.org/officeDocument/2006/relationships/hyperlink" Target="mailto:asdcstudenttrustee@deltacollege.edu" TargetMode="External"/><Relationship Id="rId15" Type="http://schemas.openxmlformats.org/officeDocument/2006/relationships/hyperlink" Target="mailto:carrin.blyth@portervillecollege.edu" TargetMode="External"/><Relationship Id="rId16" Type="http://schemas.openxmlformats.org/officeDocument/2006/relationships/hyperlink" Target="mailto:samantha.vargas4063@portervillecollege.edu" TargetMode="External"/><Relationship Id="rId17" Type="http://schemas.openxmlformats.org/officeDocument/2006/relationships/hyperlink" Target="mailto:alexjvillalobos@whccd.edu" TargetMode="External"/><Relationship Id="rId18" Type="http://schemas.openxmlformats.org/officeDocument/2006/relationships/hyperlink" Target="mailto:ernie.martinez@fresnocitycollege.edu" TargetMode="External"/><Relationship Id="rId19" Type="http://schemas.openxmlformats.org/officeDocument/2006/relationships/hyperlink" Target="mailto:KXiong145@my.scccd.edu" TargetMode="External"/><Relationship Id="rId37" Type="http://schemas.openxmlformats.org/officeDocument/2006/relationships/hyperlink" Target="mailto:colleen.brannon@scccd.edu" TargetMode="External"/><Relationship Id="rId38" Type="http://schemas.openxmlformats.org/officeDocument/2006/relationships/hyperlink" Target="mailto:patrick.stumpf@scccd.edu" TargetMode="External"/><Relationship Id="rId3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hyperlink" Target="mailto:bcsgapres@bakersfieldcollege.edu" TargetMode="External"/><Relationship Id="rId12" Type="http://schemas.openxmlformats.org/officeDocument/2006/relationships/hyperlink" Target="mailto:asccpresident@yosemite.edu" TargetMode="External"/><Relationship Id="rId13" Type="http://schemas.openxmlformats.org/officeDocument/2006/relationships/hyperlink" Target="mailto:asccpresident@yosemite.edu" TargetMode="External"/><Relationship Id="rId14" Type="http://schemas.openxmlformats.org/officeDocument/2006/relationships/hyperlink" Target="mailto:DGarcia217@my.scccd.edu" TargetMode="External"/><Relationship Id="rId15" Type="http://schemas.openxmlformats.org/officeDocument/2006/relationships/hyperlink" Target="mailto:bcsgalegaffairs@bakersfieldcollege.edu" TargetMode="External"/><Relationship Id="rId16" Type="http://schemas.openxmlformats.org/officeDocument/2006/relationships/hyperlink" Target="mailto:asmjcpresident@student.yosemite.edu" TargetMode="External"/><Relationship Id="rId17" Type="http://schemas.openxmlformats.org/officeDocument/2006/relationships/hyperlink" Target="mailto:debbied@cos.edu" TargetMode="External"/><Relationship Id="rId18" Type="http://schemas.openxmlformats.org/officeDocument/2006/relationships/hyperlink" Target="mailto:andreawood@my.whccd.edu" TargetMode="External"/><Relationship Id="rId19" Type="http://schemas.openxmlformats.org/officeDocument/2006/relationships/printerSettings" Target="../printerSettings/printerSettings3.bin"/><Relationship Id="rId1" Type="http://schemas.openxmlformats.org/officeDocument/2006/relationships/hyperlink" Target="mailto:celia.zamora@scccd.edu" TargetMode="External"/><Relationship Id="rId2" Type="http://schemas.openxmlformats.org/officeDocument/2006/relationships/hyperlink" Target="mailto:VFalcon2@my.scccd.edu" TargetMode="External"/><Relationship Id="rId3" Type="http://schemas.openxmlformats.org/officeDocument/2006/relationships/hyperlink" Target="mailto:raul.alcala@mccd.edu" TargetMode="External"/><Relationship Id="rId4" Type="http://schemas.openxmlformats.org/officeDocument/2006/relationships/hyperlink" Target="mailto:folettid@yosemite.edu" TargetMode="External"/><Relationship Id="rId5" Type="http://schemas.openxmlformats.org/officeDocument/2006/relationships/hyperlink" Target="mailto:asdcpresident@deltacollege.edu" TargetMode="External"/><Relationship Id="rId6" Type="http://schemas.openxmlformats.org/officeDocument/2006/relationships/hyperlink" Target="mailto:carrin.blyth@portervillecollege.edu" TargetMode="External"/><Relationship Id="rId7" Type="http://schemas.openxmlformats.org/officeDocument/2006/relationships/hyperlink" Target="mailto:samantha.vargas4063@portervillecollege.edu" TargetMode="External"/><Relationship Id="rId8" Type="http://schemas.openxmlformats.org/officeDocument/2006/relationships/hyperlink" Target="mailto:alexjvillalobos@whccd.edu" TargetMode="External"/><Relationship Id="rId9" Type="http://schemas.openxmlformats.org/officeDocument/2006/relationships/hyperlink" Target="mailto:ernie.martinez@fresnocitycollege.edu" TargetMode="External"/><Relationship Id="rId10" Type="http://schemas.openxmlformats.org/officeDocument/2006/relationships/hyperlink" Target="mailto:KXiong145@my.scccd.edu" TargetMode="External"/></Relationships>
</file>

<file path=xl/worksheets/_rels/sheet4.xml.rels><?xml version="1.0" encoding="UTF-8" standalone="yes"?>
<Relationships xmlns="http://schemas.openxmlformats.org/package/2006/relationships"><Relationship Id="rId46" Type="http://schemas.openxmlformats.org/officeDocument/2006/relationships/printerSettings" Target="../printerSettings/printerSettings4.bin"/><Relationship Id="rId20" Type="http://schemas.openxmlformats.org/officeDocument/2006/relationships/hyperlink" Target="https://www.mjc.edu/instruction/documents/catalog/1415/campus_maps_14_15.pdf" TargetMode="External"/><Relationship Id="rId21" Type="http://schemas.openxmlformats.org/officeDocument/2006/relationships/hyperlink" Target="https://www.mjc.edu/instruction/documents/catalog/1415/campus_maps_14_15.pdf" TargetMode="External"/><Relationship Id="rId22" Type="http://schemas.openxmlformats.org/officeDocument/2006/relationships/hyperlink" Target="https://www.portervillecollege.edu/" TargetMode="External"/><Relationship Id="rId23" Type="http://schemas.openxmlformats.org/officeDocument/2006/relationships/hyperlink" Target="https://www.portervillecollege.edu/getting-started/campus-map" TargetMode="External"/><Relationship Id="rId24" Type="http://schemas.openxmlformats.org/officeDocument/2006/relationships/hyperlink" Target="https://www.facebook.com/aspcfb?ref=hl" TargetMode="External"/><Relationship Id="rId25" Type="http://schemas.openxmlformats.org/officeDocument/2006/relationships/hyperlink" Target="https://www.portervillecollege.edu/getting-started/campus-map" TargetMode="External"/><Relationship Id="rId26" Type="http://schemas.openxmlformats.org/officeDocument/2006/relationships/hyperlink" Target="http://www.reedleycollege.edu/" TargetMode="External"/><Relationship Id="rId27" Type="http://schemas.openxmlformats.org/officeDocument/2006/relationships/hyperlink" Target="http://www.reedleycollege.edu/Modules/ShowDocument.aspx?documentid=3564" TargetMode="External"/><Relationship Id="rId28" Type="http://schemas.openxmlformats.org/officeDocument/2006/relationships/hyperlink" Target="http://www.reedleycollege.edu/Modules/ShowDocument.aspx?documentid=3564" TargetMode="External"/><Relationship Id="rId29" Type="http://schemas.openxmlformats.org/officeDocument/2006/relationships/hyperlink" Target="http://www.deltacollege.edu/" TargetMode="External"/><Relationship Id="rId1" Type="http://schemas.openxmlformats.org/officeDocument/2006/relationships/hyperlink" Target="http://datamart.cccco.edu/datamart.aspx" TargetMode="External"/><Relationship Id="rId2" Type="http://schemas.openxmlformats.org/officeDocument/2006/relationships/hyperlink" Target="https://www.bakersfieldcollege.edu/" TargetMode="External"/><Relationship Id="rId3" Type="http://schemas.openxmlformats.org/officeDocument/2006/relationships/hyperlink" Target="https://www.bakersfieldcollege.edu/sites/bakersfieldcollege.edu/files/Map0304.pdf" TargetMode="External"/><Relationship Id="rId4" Type="http://schemas.openxmlformats.org/officeDocument/2006/relationships/hyperlink" Target="https://www.bakersfieldcollege.edu/sites/bakersfieldcollege.edu/files/Map0304.pdf" TargetMode="External"/><Relationship Id="rId5" Type="http://schemas.openxmlformats.org/officeDocument/2006/relationships/hyperlink" Target="http://www.gocolumbia.edu/" TargetMode="External"/><Relationship Id="rId30" Type="http://schemas.openxmlformats.org/officeDocument/2006/relationships/hyperlink" Target="https://www.deltacollege.edu/info/general/map/campusmap_lg_pkg.html" TargetMode="External"/><Relationship Id="rId31" Type="http://schemas.openxmlformats.org/officeDocument/2006/relationships/hyperlink" Target="https://www.deltacollege.edu/info/general/map/campusmap_lg_pkg.html" TargetMode="External"/><Relationship Id="rId32" Type="http://schemas.openxmlformats.org/officeDocument/2006/relationships/hyperlink" Target="https://www.deltacollege.edu/info/general/map/campusmap_lg_pkg.html" TargetMode="External"/><Relationship Id="rId9" Type="http://schemas.openxmlformats.org/officeDocument/2006/relationships/hyperlink" Target="http://www.cos.edu/Documents/COS%20Visalia%20Map.pdf" TargetMode="External"/><Relationship Id="rId6" Type="http://schemas.openxmlformats.org/officeDocument/2006/relationships/hyperlink" Target="http://www.gocolumbia.edu/maps/campusmap.pdf" TargetMode="External"/><Relationship Id="rId7" Type="http://schemas.openxmlformats.org/officeDocument/2006/relationships/hyperlink" Target="http://www.gocolumbia.edu/maps/campusmap.pdf" TargetMode="External"/><Relationship Id="rId8" Type="http://schemas.openxmlformats.org/officeDocument/2006/relationships/hyperlink" Target="http://www.cos.edu/" TargetMode="External"/><Relationship Id="rId33" Type="http://schemas.openxmlformats.org/officeDocument/2006/relationships/hyperlink" Target="http://www.westhillscollege.com/coalinga/" TargetMode="External"/><Relationship Id="rId34" Type="http://schemas.openxmlformats.org/officeDocument/2006/relationships/hyperlink" Target="http://www.westhillscollege.com/coalinga/about/facilities/documents/WHCC-Campus-Map.pdf" TargetMode="External"/><Relationship Id="rId35" Type="http://schemas.openxmlformats.org/officeDocument/2006/relationships/hyperlink" Target="http://www.westhillscollege.com/coalinga/about/facilities/documents/WHCC-Campus-Map.pdf" TargetMode="External"/><Relationship Id="rId36" Type="http://schemas.openxmlformats.org/officeDocument/2006/relationships/hyperlink" Target="http://www.westhillscollege.com/lemoore/" TargetMode="External"/><Relationship Id="rId10" Type="http://schemas.openxmlformats.org/officeDocument/2006/relationships/hyperlink" Target="http://www.cos.edu/Documents/COS%20Visalia%20Map.pdf" TargetMode="External"/><Relationship Id="rId11" Type="http://schemas.openxmlformats.org/officeDocument/2006/relationships/hyperlink" Target="http://www.fresnocitycollege.edu/" TargetMode="External"/><Relationship Id="rId12" Type="http://schemas.openxmlformats.org/officeDocument/2006/relationships/hyperlink" Target="https://docs.google.com/viewerng/viewer?url=www.fresnocitycollege.edu/Modules/ShowDocument.aspx?documentid%3D5606" TargetMode="External"/><Relationship Id="rId13" Type="http://schemas.openxmlformats.org/officeDocument/2006/relationships/hyperlink" Target="https://docs.google.com/viewerng/viewer?url=www.fresnocitycollege.edu/Modules/ShowDocument.aspx?documentid%3D5606" TargetMode="External"/><Relationship Id="rId14" Type="http://schemas.openxmlformats.org/officeDocument/2006/relationships/hyperlink" Target="https://docs.google.com/viewerng/viewer?url=www.fresnocitycollege.edu/Modules/ShowDocument.aspx?documentid%3D5606" TargetMode="External"/><Relationship Id="rId15" Type="http://schemas.openxmlformats.org/officeDocument/2006/relationships/hyperlink" Target="https://docs.google.com/viewerng/viewer?url=www.fresnocitycollege.edu/Modules/ShowDocument.aspx?documentid%3D5606" TargetMode="External"/><Relationship Id="rId16" Type="http://schemas.openxmlformats.org/officeDocument/2006/relationships/hyperlink" Target="http://www.mccd.edu/" TargetMode="External"/><Relationship Id="rId17" Type="http://schemas.openxmlformats.org/officeDocument/2006/relationships/hyperlink" Target="http://www.mccd.edu/about_us/contact_us/downloads/Campus%20Map%20Final%202014.pdf" TargetMode="External"/><Relationship Id="rId18" Type="http://schemas.openxmlformats.org/officeDocument/2006/relationships/hyperlink" Target="http://www.mccd.edu/about_us/contact_us/downloads/Campus%20Map%20Final%202014.pdf" TargetMode="External"/><Relationship Id="rId19" Type="http://schemas.openxmlformats.org/officeDocument/2006/relationships/hyperlink" Target="http://www.mjc.edu/" TargetMode="External"/><Relationship Id="rId37" Type="http://schemas.openxmlformats.org/officeDocument/2006/relationships/hyperlink" Target="http://www.westhillscollege.com/coalinga/about/facilities/documents/WHCC-Campus-Map.pdf" TargetMode="External"/><Relationship Id="rId38" Type="http://schemas.openxmlformats.org/officeDocument/2006/relationships/hyperlink" Target="http://my.whccd.edu/organizations/whcl_student_government_association/default.aspx" TargetMode="External"/><Relationship Id="rId39" Type="http://schemas.openxmlformats.org/officeDocument/2006/relationships/hyperlink" Target="http://www.westhillscollege.com/coalinga/about/facilities/documents/WHCC-Campus-Map.pdf" TargetMode="External"/><Relationship Id="rId40" Type="http://schemas.openxmlformats.org/officeDocument/2006/relationships/hyperlink" Target="http://www.willowinternationalcenter.com/" TargetMode="External"/><Relationship Id="rId41" Type="http://schemas.openxmlformats.org/officeDocument/2006/relationships/hyperlink" Target="http://www.cloviscenter.com/Modules/ShowDocument.aspx?documentid=1710" TargetMode="External"/><Relationship Id="rId42" Type="http://schemas.openxmlformats.org/officeDocument/2006/relationships/hyperlink" Target="http://cccasg.wix.com/clovis" TargetMode="External"/><Relationship Id="rId43" Type="http://schemas.openxmlformats.org/officeDocument/2006/relationships/hyperlink" Target="http://www.cloviscenter.com/Modules/ShowDocument.aspx?documentid=1710" TargetMode="External"/><Relationship Id="rId44" Type="http://schemas.openxmlformats.org/officeDocument/2006/relationships/hyperlink" Target="http://cccasg.wix.com/clovis" TargetMode="External"/><Relationship Id="rId45" Type="http://schemas.openxmlformats.org/officeDocument/2006/relationships/hyperlink" Target="http://www.maderacen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autoPageBreaks="0" fitToPage="1"/>
  </sheetPr>
  <dimension ref="B1:H15"/>
  <sheetViews>
    <sheetView showGridLines="0" topLeftCell="A2" workbookViewId="0">
      <selection activeCell="G10" sqref="G10"/>
    </sheetView>
  </sheetViews>
  <sheetFormatPr baseColWidth="10" defaultColWidth="8.83203125" defaultRowHeight="21" customHeight="1" x14ac:dyDescent="0.15"/>
  <cols>
    <col min="1" max="1" width="1.83203125" customWidth="1"/>
    <col min="2" max="2" width="1.6640625" customWidth="1"/>
    <col min="3" max="3" width="40.1640625" customWidth="1"/>
    <col min="4" max="4" width="25" customWidth="1"/>
    <col min="5" max="5" width="22" customWidth="1"/>
    <col min="6" max="6" width="44.5" customWidth="1"/>
    <col min="7" max="7" width="26" customWidth="1"/>
    <col min="8" max="9" width="1.6640625" customWidth="1"/>
  </cols>
  <sheetData>
    <row r="1" spans="2:8" ht="153" customHeight="1" thickBot="1" x14ac:dyDescent="0.2"/>
    <row r="2" spans="2:8" ht="62.25" customHeight="1" thickTop="1" x14ac:dyDescent="0.15">
      <c r="B2" s="1"/>
      <c r="C2" s="2"/>
      <c r="D2" s="2"/>
      <c r="E2" s="2"/>
      <c r="F2" s="2"/>
      <c r="G2" s="2"/>
      <c r="H2" s="3"/>
    </row>
    <row r="3" spans="2:8" ht="23.25" customHeight="1" x14ac:dyDescent="0.15">
      <c r="B3" s="18" t="s">
        <v>1</v>
      </c>
      <c r="C3" s="15" t="s">
        <v>194</v>
      </c>
      <c r="D3" s="16" t="s">
        <v>193</v>
      </c>
      <c r="E3" s="16" t="s">
        <v>195</v>
      </c>
      <c r="F3" s="16" t="s">
        <v>0</v>
      </c>
      <c r="G3" s="16" t="s">
        <v>218</v>
      </c>
      <c r="H3" s="19" t="s">
        <v>2</v>
      </c>
    </row>
    <row r="4" spans="2:8" ht="21" customHeight="1" x14ac:dyDescent="0.15">
      <c r="B4" s="18"/>
      <c r="C4" s="15" t="s">
        <v>199</v>
      </c>
      <c r="D4" s="19"/>
      <c r="E4" s="17"/>
      <c r="F4" s="120" t="s">
        <v>234</v>
      </c>
      <c r="G4" s="17"/>
      <c r="H4" s="20"/>
    </row>
    <row r="5" spans="2:8" ht="21" customHeight="1" x14ac:dyDescent="0.15">
      <c r="B5" s="18"/>
      <c r="C5" s="15" t="s">
        <v>198</v>
      </c>
      <c r="D5" s="19" t="s">
        <v>206</v>
      </c>
      <c r="E5" s="17" t="s">
        <v>212</v>
      </c>
      <c r="F5" s="120" t="s">
        <v>235</v>
      </c>
      <c r="G5" s="17" t="s">
        <v>169</v>
      </c>
      <c r="H5" s="20"/>
    </row>
    <row r="6" spans="2:8" ht="21" customHeight="1" x14ac:dyDescent="0.15">
      <c r="B6" s="18"/>
      <c r="C6" s="15" t="s">
        <v>200</v>
      </c>
      <c r="D6" s="19" t="s">
        <v>207</v>
      </c>
      <c r="E6" s="17" t="s">
        <v>213</v>
      </c>
      <c r="F6" s="199" t="s">
        <v>236</v>
      </c>
      <c r="G6" s="17" t="s">
        <v>41</v>
      </c>
      <c r="H6" s="20"/>
    </row>
    <row r="7" spans="2:8" ht="21" customHeight="1" x14ac:dyDescent="0.15">
      <c r="B7" s="18">
        <f>C13</f>
        <v>0</v>
      </c>
      <c r="C7" s="15" t="s">
        <v>201</v>
      </c>
      <c r="D7" s="19" t="s">
        <v>208</v>
      </c>
      <c r="E7" s="17" t="s">
        <v>214</v>
      </c>
      <c r="F7" s="120" t="s">
        <v>237</v>
      </c>
      <c r="G7" s="17" t="s">
        <v>219</v>
      </c>
      <c r="H7" s="20"/>
    </row>
    <row r="8" spans="2:8" ht="21" customHeight="1" x14ac:dyDescent="0.15">
      <c r="B8" s="21"/>
      <c r="C8" s="15" t="s">
        <v>202</v>
      </c>
      <c r="D8" s="14" t="s">
        <v>209</v>
      </c>
      <c r="E8" s="17" t="s">
        <v>215</v>
      </c>
      <c r="F8" s="120" t="s">
        <v>296</v>
      </c>
      <c r="G8" s="17" t="s">
        <v>41</v>
      </c>
      <c r="H8" s="20"/>
    </row>
    <row r="9" spans="2:8" ht="21" customHeight="1" x14ac:dyDescent="0.15">
      <c r="B9" s="21">
        <f>D14</f>
        <v>0</v>
      </c>
      <c r="C9" s="15" t="s">
        <v>203</v>
      </c>
      <c r="D9" s="14"/>
      <c r="E9" s="17"/>
      <c r="F9" s="196"/>
      <c r="G9" s="17"/>
      <c r="H9" s="20"/>
    </row>
    <row r="10" spans="2:8" ht="21" customHeight="1" x14ac:dyDescent="0.15">
      <c r="B10" s="21"/>
      <c r="C10" s="15" t="s">
        <v>204</v>
      </c>
      <c r="D10" s="14" t="s">
        <v>210</v>
      </c>
      <c r="E10" s="17" t="s">
        <v>216</v>
      </c>
      <c r="F10" s="120" t="s">
        <v>239</v>
      </c>
      <c r="G10" s="17" t="s">
        <v>148</v>
      </c>
      <c r="H10" s="20"/>
    </row>
    <row r="11" spans="2:8" ht="21" customHeight="1" x14ac:dyDescent="0.15">
      <c r="B11" s="21"/>
      <c r="C11" s="15" t="s">
        <v>205</v>
      </c>
      <c r="D11" s="14" t="s">
        <v>211</v>
      </c>
      <c r="E11" s="17" t="s">
        <v>217</v>
      </c>
      <c r="F11" s="120" t="s">
        <v>238</v>
      </c>
      <c r="G11" s="17" t="s">
        <v>164</v>
      </c>
      <c r="H11" s="20"/>
    </row>
    <row r="12" spans="2:8" ht="21" customHeight="1" thickBot="1" x14ac:dyDescent="0.25">
      <c r="B12" s="200"/>
      <c r="C12" s="201"/>
      <c r="D12" s="201"/>
      <c r="E12" s="201"/>
      <c r="F12" s="201"/>
      <c r="G12" s="201"/>
      <c r="H12" s="202"/>
    </row>
    <row r="13" spans="2:8" ht="21" customHeight="1" thickTop="1" x14ac:dyDescent="0.15">
      <c r="B13" s="197"/>
      <c r="C13" s="197"/>
      <c r="D13" s="197"/>
      <c r="E13" s="197"/>
      <c r="F13" s="197"/>
      <c r="G13" s="197"/>
      <c r="H13" s="197"/>
    </row>
    <row r="15" spans="2:8" ht="21" customHeight="1" x14ac:dyDescent="0.15">
      <c r="F15" s="198"/>
    </row>
  </sheetData>
  <mergeCells count="1">
    <mergeCell ref="B12:H12"/>
  </mergeCells>
  <hyperlinks>
    <hyperlink ref="F4" r:id="rId1"/>
    <hyperlink ref="F5" r:id="rId2"/>
    <hyperlink ref="F6" r:id="rId3"/>
    <hyperlink ref="F7" r:id="rId4"/>
    <hyperlink ref="F10" r:id="rId5"/>
    <hyperlink ref="F11" r:id="rId6"/>
    <hyperlink ref="F8" r:id="rId7"/>
  </hyperlinks>
  <printOptions horizontalCentered="1"/>
  <pageMargins left="0.25" right="0.25" top="0.75" bottom="0.75" header="0.3" footer="0.3"/>
  <pageSetup scale="81" fitToHeight="0" orientation="landscape" r:id="rId8"/>
  <headerFooter differentFirst="1">
    <oddHeader>&amp;RPage &amp;P of &amp;N</oddHeader>
  </headerFooter>
  <drawing r:id="rId9"/>
  <tableParts count="1"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0"/>
  <sheetViews>
    <sheetView tabSelected="1" topLeftCell="A36" workbookViewId="0">
      <selection activeCell="C99" sqref="C99"/>
    </sheetView>
  </sheetViews>
  <sheetFormatPr baseColWidth="10" defaultColWidth="8.83203125" defaultRowHeight="14" x14ac:dyDescent="0.15"/>
  <cols>
    <col min="1" max="1" width="4.5" style="4" customWidth="1"/>
    <col min="2" max="2" width="5.83203125" style="4" customWidth="1"/>
    <col min="3" max="3" width="41" style="4" customWidth="1"/>
    <col min="4" max="4" width="30.5" style="4" customWidth="1"/>
    <col min="5" max="5" width="23.83203125" style="4" customWidth="1"/>
    <col min="6" max="7" width="16.1640625" style="4" customWidth="1"/>
    <col min="8" max="8" width="48.6640625" style="4" customWidth="1"/>
    <col min="9" max="9" width="5" style="4" customWidth="1"/>
    <col min="10" max="16384" width="8.83203125" style="4"/>
  </cols>
  <sheetData>
    <row r="1" spans="1:8" ht="21" customHeight="1" thickBot="1" x14ac:dyDescent="0.3">
      <c r="A1" s="63"/>
      <c r="B1" s="63"/>
      <c r="C1" s="64" t="s">
        <v>4</v>
      </c>
      <c r="D1" s="65" t="s">
        <v>5</v>
      </c>
      <c r="E1" s="65" t="s">
        <v>6</v>
      </c>
      <c r="F1" s="65" t="s">
        <v>7</v>
      </c>
      <c r="G1" s="65" t="s">
        <v>8</v>
      </c>
      <c r="H1" s="65" t="s">
        <v>9</v>
      </c>
    </row>
    <row r="2" spans="1:8" ht="16.5" customHeight="1" x14ac:dyDescent="0.2">
      <c r="A2" s="240" t="s">
        <v>10</v>
      </c>
      <c r="B2" s="243" t="s">
        <v>11</v>
      </c>
      <c r="C2" s="5" t="s">
        <v>12</v>
      </c>
      <c r="D2" s="66" t="s">
        <v>13</v>
      </c>
      <c r="E2" s="67" t="s">
        <v>14</v>
      </c>
      <c r="F2" s="68" t="s">
        <v>229</v>
      </c>
      <c r="G2" s="68"/>
      <c r="H2" s="30" t="s">
        <v>15</v>
      </c>
    </row>
    <row r="3" spans="1:8" ht="16" x14ac:dyDescent="0.2">
      <c r="A3" s="241"/>
      <c r="B3" s="244"/>
      <c r="C3" s="6" t="s">
        <v>16</v>
      </c>
      <c r="D3" s="69" t="s">
        <v>17</v>
      </c>
      <c r="E3" s="70"/>
      <c r="F3" s="71"/>
      <c r="G3" s="71"/>
      <c r="H3" s="35" t="s">
        <v>18</v>
      </c>
    </row>
    <row r="4" spans="1:8" ht="16" x14ac:dyDescent="0.2">
      <c r="A4" s="241"/>
      <c r="B4" s="244"/>
      <c r="C4" s="6" t="s">
        <v>19</v>
      </c>
      <c r="D4" s="69" t="s">
        <v>20</v>
      </c>
      <c r="E4" s="70"/>
      <c r="F4" s="71"/>
      <c r="G4" s="71"/>
      <c r="H4" s="72" t="s">
        <v>1</v>
      </c>
    </row>
    <row r="5" spans="1:8" ht="16" x14ac:dyDescent="0.2">
      <c r="A5" s="241"/>
      <c r="B5" s="244"/>
      <c r="C5" s="6" t="s">
        <v>21</v>
      </c>
      <c r="D5" s="69" t="s">
        <v>22</v>
      </c>
      <c r="E5" s="70"/>
      <c r="F5" s="71"/>
      <c r="G5" s="71"/>
      <c r="H5" s="72"/>
    </row>
    <row r="6" spans="1:8" ht="16" x14ac:dyDescent="0.2">
      <c r="A6" s="241"/>
      <c r="B6" s="244"/>
      <c r="C6" s="6" t="s">
        <v>23</v>
      </c>
      <c r="D6" s="73"/>
      <c r="E6" s="70"/>
      <c r="F6" s="71"/>
      <c r="G6" s="71"/>
      <c r="H6" s="72"/>
    </row>
    <row r="7" spans="1:8" ht="16" x14ac:dyDescent="0.2">
      <c r="A7" s="241"/>
      <c r="B7" s="244"/>
      <c r="C7" s="6" t="s">
        <v>24</v>
      </c>
      <c r="D7" s="69" t="s">
        <v>25</v>
      </c>
      <c r="E7" s="70"/>
      <c r="F7" s="71"/>
      <c r="G7" s="71"/>
      <c r="H7" s="72"/>
    </row>
    <row r="8" spans="1:8" ht="16" x14ac:dyDescent="0.2">
      <c r="A8" s="241"/>
      <c r="B8" s="244"/>
      <c r="C8" s="6" t="s">
        <v>26</v>
      </c>
      <c r="D8" s="73"/>
      <c r="E8" s="70"/>
      <c r="F8" s="71"/>
      <c r="G8" s="71"/>
      <c r="H8" s="72"/>
    </row>
    <row r="9" spans="1:8" ht="16" x14ac:dyDescent="0.2">
      <c r="A9" s="241"/>
      <c r="B9" s="244"/>
      <c r="C9" s="6" t="s">
        <v>27</v>
      </c>
      <c r="D9" s="69" t="s">
        <v>20</v>
      </c>
      <c r="E9" s="70"/>
      <c r="F9" s="71"/>
      <c r="G9" s="71"/>
      <c r="H9" s="72"/>
    </row>
    <row r="10" spans="1:8" ht="17" thickBot="1" x14ac:dyDescent="0.25">
      <c r="A10" s="241"/>
      <c r="B10" s="245"/>
      <c r="C10" s="8" t="s">
        <v>28</v>
      </c>
      <c r="D10" s="74"/>
      <c r="E10" s="75"/>
      <c r="F10" s="76"/>
      <c r="G10" s="76"/>
      <c r="H10" s="77"/>
    </row>
    <row r="11" spans="1:8" ht="16" x14ac:dyDescent="0.2">
      <c r="A11" s="241"/>
      <c r="B11" s="246" t="s">
        <v>29</v>
      </c>
      <c r="C11" s="9" t="s">
        <v>12</v>
      </c>
      <c r="D11" s="78"/>
      <c r="E11" s="79"/>
      <c r="F11" s="80"/>
      <c r="G11" s="80"/>
      <c r="H11" s="81"/>
    </row>
    <row r="12" spans="1:8" ht="16" x14ac:dyDescent="0.2">
      <c r="A12" s="241"/>
      <c r="B12" s="247"/>
      <c r="C12" s="10" t="s">
        <v>16</v>
      </c>
      <c r="D12" s="82" t="s">
        <v>227</v>
      </c>
      <c r="E12" s="83"/>
      <c r="F12" s="84"/>
      <c r="G12" s="84"/>
      <c r="H12" s="85" t="s">
        <v>228</v>
      </c>
    </row>
    <row r="13" spans="1:8" ht="16" x14ac:dyDescent="0.2">
      <c r="A13" s="241"/>
      <c r="B13" s="247"/>
      <c r="C13" s="10" t="s">
        <v>30</v>
      </c>
      <c r="D13" s="86"/>
      <c r="E13" s="83"/>
      <c r="F13" s="84"/>
      <c r="G13" s="84"/>
      <c r="H13" s="87"/>
    </row>
    <row r="14" spans="1:8" ht="16" x14ac:dyDescent="0.2">
      <c r="A14" s="241"/>
      <c r="B14" s="247"/>
      <c r="C14" s="10" t="s">
        <v>31</v>
      </c>
      <c r="D14" s="86"/>
      <c r="E14" s="83"/>
      <c r="F14" s="84"/>
      <c r="G14" s="84"/>
      <c r="H14" s="87"/>
    </row>
    <row r="15" spans="1:8" ht="16" x14ac:dyDescent="0.2">
      <c r="A15" s="241"/>
      <c r="B15" s="247"/>
      <c r="C15" s="10" t="s">
        <v>32</v>
      </c>
      <c r="D15" s="86"/>
      <c r="E15" s="83"/>
      <c r="F15" s="84"/>
      <c r="G15" s="84"/>
      <c r="H15" s="87"/>
    </row>
    <row r="16" spans="1:8" ht="16" x14ac:dyDescent="0.2">
      <c r="A16" s="241"/>
      <c r="B16" s="247"/>
      <c r="C16" s="10" t="s">
        <v>33</v>
      </c>
      <c r="D16" s="86"/>
      <c r="E16" s="83"/>
      <c r="F16" s="84"/>
      <c r="G16" s="84"/>
      <c r="H16" s="87"/>
    </row>
    <row r="17" spans="1:8" ht="16" x14ac:dyDescent="0.2">
      <c r="A17" s="241"/>
      <c r="B17" s="247"/>
      <c r="C17" s="10" t="s">
        <v>34</v>
      </c>
      <c r="D17" s="86"/>
      <c r="E17" s="83"/>
      <c r="F17" s="84"/>
      <c r="G17" s="84"/>
      <c r="H17" s="87"/>
    </row>
    <row r="18" spans="1:8" ht="16" x14ac:dyDescent="0.2">
      <c r="A18" s="241"/>
      <c r="B18" s="247"/>
      <c r="C18" s="10" t="s">
        <v>35</v>
      </c>
      <c r="D18" s="86"/>
      <c r="E18" s="83"/>
      <c r="F18" s="84"/>
      <c r="G18" s="84"/>
      <c r="H18" s="87"/>
    </row>
    <row r="19" spans="1:8" ht="16" x14ac:dyDescent="0.2">
      <c r="A19" s="241"/>
      <c r="B19" s="247"/>
      <c r="C19" s="11" t="s">
        <v>36</v>
      </c>
      <c r="D19" s="88"/>
      <c r="E19" s="89"/>
      <c r="F19" s="90"/>
      <c r="G19" s="90"/>
      <c r="H19" s="91"/>
    </row>
    <row r="20" spans="1:8" ht="16" x14ac:dyDescent="0.2">
      <c r="A20" s="241"/>
      <c r="B20" s="247"/>
      <c r="C20" s="11" t="s">
        <v>37</v>
      </c>
      <c r="D20" s="88"/>
      <c r="E20" s="89"/>
      <c r="F20" s="90"/>
      <c r="G20" s="90"/>
      <c r="H20" s="91"/>
    </row>
    <row r="21" spans="1:8" ht="16" x14ac:dyDescent="0.2">
      <c r="A21" s="241"/>
      <c r="B21" s="247"/>
      <c r="C21" s="11" t="s">
        <v>38</v>
      </c>
      <c r="D21" s="88"/>
      <c r="E21" s="89"/>
      <c r="F21" s="90"/>
      <c r="G21" s="90"/>
      <c r="H21" s="91"/>
    </row>
    <row r="22" spans="1:8" ht="16" x14ac:dyDescent="0.2">
      <c r="A22" s="241"/>
      <c r="B22" s="247"/>
      <c r="C22" s="11" t="s">
        <v>39</v>
      </c>
      <c r="D22" s="88"/>
      <c r="E22" s="89"/>
      <c r="F22" s="90"/>
      <c r="G22" s="90"/>
      <c r="H22" s="91"/>
    </row>
    <row r="23" spans="1:8" ht="17" thickBot="1" x14ac:dyDescent="0.25">
      <c r="A23" s="242"/>
      <c r="B23" s="248"/>
      <c r="C23" s="12" t="s">
        <v>28</v>
      </c>
      <c r="D23" s="92"/>
      <c r="E23" s="93"/>
      <c r="F23" s="94"/>
      <c r="G23" s="94"/>
      <c r="H23" s="95"/>
    </row>
    <row r="24" spans="1:8" ht="16" x14ac:dyDescent="0.2">
      <c r="A24" s="203" t="s">
        <v>40</v>
      </c>
      <c r="B24" s="249" t="s">
        <v>41</v>
      </c>
      <c r="C24" s="9" t="s">
        <v>12</v>
      </c>
      <c r="D24" s="78" t="s">
        <v>244</v>
      </c>
      <c r="E24" s="79"/>
      <c r="F24" s="80" t="s">
        <v>231</v>
      </c>
      <c r="G24" s="80"/>
      <c r="H24" s="117" t="s">
        <v>230</v>
      </c>
    </row>
    <row r="25" spans="1:8" ht="16" x14ac:dyDescent="0.2">
      <c r="A25" s="204"/>
      <c r="B25" s="250"/>
      <c r="C25" s="10" t="s">
        <v>16</v>
      </c>
      <c r="D25" s="96" t="s">
        <v>42</v>
      </c>
      <c r="E25" s="83"/>
      <c r="F25" s="84"/>
      <c r="G25" s="84"/>
      <c r="H25" s="87"/>
    </row>
    <row r="26" spans="1:8" ht="16" x14ac:dyDescent="0.2">
      <c r="A26" s="204"/>
      <c r="B26" s="250"/>
      <c r="C26" s="10" t="s">
        <v>19</v>
      </c>
      <c r="D26" s="96" t="s">
        <v>43</v>
      </c>
      <c r="E26" s="83"/>
      <c r="F26" s="84"/>
      <c r="G26" s="84"/>
      <c r="H26" s="87"/>
    </row>
    <row r="27" spans="1:8" ht="16" x14ac:dyDescent="0.2">
      <c r="A27" s="204"/>
      <c r="B27" s="250"/>
      <c r="C27" s="10" t="s">
        <v>44</v>
      </c>
      <c r="D27" s="96" t="s">
        <v>45</v>
      </c>
      <c r="E27" s="83"/>
      <c r="F27" s="84"/>
      <c r="G27" s="84"/>
      <c r="H27" s="87"/>
    </row>
    <row r="28" spans="1:8" ht="16" x14ac:dyDescent="0.2">
      <c r="A28" s="204"/>
      <c r="B28" s="250"/>
      <c r="C28" s="10" t="s">
        <v>46</v>
      </c>
      <c r="D28" s="96" t="s">
        <v>47</v>
      </c>
      <c r="E28" s="83"/>
      <c r="F28" s="84"/>
      <c r="G28" s="84"/>
      <c r="H28" s="87"/>
    </row>
    <row r="29" spans="1:8" ht="16" x14ac:dyDescent="0.2">
      <c r="A29" s="204"/>
      <c r="B29" s="250"/>
      <c r="C29" s="10" t="s">
        <v>48</v>
      </c>
      <c r="D29" s="96" t="s">
        <v>49</v>
      </c>
      <c r="E29" s="83"/>
      <c r="F29" s="84"/>
      <c r="G29" s="84"/>
      <c r="H29" s="87"/>
    </row>
    <row r="30" spans="1:8" ht="16" x14ac:dyDescent="0.2">
      <c r="A30" s="204"/>
      <c r="B30" s="250"/>
      <c r="C30" s="10" t="s">
        <v>50</v>
      </c>
      <c r="D30" s="96" t="s">
        <v>51</v>
      </c>
      <c r="E30" s="83"/>
      <c r="F30" s="84"/>
      <c r="G30" s="84"/>
      <c r="H30" s="87"/>
    </row>
    <row r="31" spans="1:8" ht="16" x14ac:dyDescent="0.2">
      <c r="A31" s="204"/>
      <c r="B31" s="250"/>
      <c r="C31" s="10" t="s">
        <v>52</v>
      </c>
      <c r="D31" s="96" t="s">
        <v>196</v>
      </c>
      <c r="E31" s="83"/>
      <c r="F31" s="84"/>
      <c r="G31" s="84"/>
      <c r="H31" s="87"/>
    </row>
    <row r="32" spans="1:8" ht="16" x14ac:dyDescent="0.2">
      <c r="A32" s="204"/>
      <c r="B32" s="250"/>
      <c r="C32" s="11" t="s">
        <v>186</v>
      </c>
      <c r="D32" s="125"/>
      <c r="E32" s="89"/>
      <c r="F32" s="90"/>
      <c r="G32" s="90"/>
      <c r="H32" s="91"/>
    </row>
    <row r="33" spans="1:8" ht="17" thickBot="1" x14ac:dyDescent="0.25">
      <c r="A33" s="205"/>
      <c r="B33" s="251"/>
      <c r="C33" s="12" t="s">
        <v>28</v>
      </c>
      <c r="D33" s="97" t="s">
        <v>53</v>
      </c>
      <c r="E33" s="93"/>
      <c r="F33" s="94"/>
      <c r="G33" s="94"/>
      <c r="H33" s="95"/>
    </row>
    <row r="34" spans="1:8" ht="16" x14ac:dyDescent="0.2">
      <c r="A34" s="203" t="s">
        <v>54</v>
      </c>
      <c r="B34" s="237" t="s">
        <v>54</v>
      </c>
      <c r="C34" s="9" t="s">
        <v>12</v>
      </c>
      <c r="D34" s="78" t="s">
        <v>55</v>
      </c>
      <c r="E34" s="79"/>
      <c r="F34" s="80"/>
      <c r="G34" s="80"/>
      <c r="H34" s="49" t="s">
        <v>56</v>
      </c>
    </row>
    <row r="35" spans="1:8" ht="16" x14ac:dyDescent="0.2">
      <c r="A35" s="204"/>
      <c r="B35" s="238"/>
      <c r="C35" s="10" t="s">
        <v>16</v>
      </c>
      <c r="D35" s="96" t="s">
        <v>57</v>
      </c>
      <c r="E35" s="83"/>
      <c r="F35" s="84"/>
      <c r="G35" s="84" t="s">
        <v>58</v>
      </c>
      <c r="H35" s="87"/>
    </row>
    <row r="36" spans="1:8" ht="16" x14ac:dyDescent="0.2">
      <c r="A36" s="204"/>
      <c r="B36" s="238"/>
      <c r="C36" s="10" t="s">
        <v>30</v>
      </c>
      <c r="D36" s="96" t="s">
        <v>59</v>
      </c>
      <c r="E36" s="83"/>
      <c r="F36" s="84"/>
      <c r="G36" s="84" t="s">
        <v>60</v>
      </c>
      <c r="H36" s="87"/>
    </row>
    <row r="37" spans="1:8" ht="16" x14ac:dyDescent="0.2">
      <c r="A37" s="204"/>
      <c r="B37" s="238"/>
      <c r="C37" s="10" t="s">
        <v>61</v>
      </c>
      <c r="D37" s="98"/>
      <c r="E37" s="83"/>
      <c r="F37" s="84"/>
      <c r="G37" s="84"/>
      <c r="H37" s="87"/>
    </row>
    <row r="38" spans="1:8" ht="16" x14ac:dyDescent="0.2">
      <c r="A38" s="204"/>
      <c r="B38" s="238"/>
      <c r="C38" s="10" t="s">
        <v>23</v>
      </c>
      <c r="D38" s="98"/>
      <c r="E38" s="83"/>
      <c r="F38" s="84"/>
      <c r="G38" s="84"/>
      <c r="H38" s="87"/>
    </row>
    <row r="39" spans="1:8" ht="16" x14ac:dyDescent="0.2">
      <c r="A39" s="204"/>
      <c r="B39" s="238"/>
      <c r="C39" s="10" t="s">
        <v>24</v>
      </c>
      <c r="D39" s="98"/>
      <c r="E39" s="83"/>
      <c r="F39" s="84"/>
      <c r="G39" s="84"/>
      <c r="H39" s="87"/>
    </row>
    <row r="40" spans="1:8" ht="16" x14ac:dyDescent="0.2">
      <c r="A40" s="204"/>
      <c r="B40" s="238"/>
      <c r="C40" s="10" t="s">
        <v>26</v>
      </c>
      <c r="D40" s="98"/>
      <c r="E40" s="83"/>
      <c r="F40" s="84"/>
      <c r="G40" s="84"/>
      <c r="H40" s="87"/>
    </row>
    <row r="41" spans="1:8" ht="16" x14ac:dyDescent="0.2">
      <c r="A41" s="204"/>
      <c r="B41" s="238"/>
      <c r="C41" s="10" t="s">
        <v>27</v>
      </c>
      <c r="D41" s="98"/>
      <c r="E41" s="83"/>
      <c r="F41" s="84"/>
      <c r="G41" s="84"/>
      <c r="H41" s="87"/>
    </row>
    <row r="42" spans="1:8" ht="17" thickBot="1" x14ac:dyDescent="0.25">
      <c r="A42" s="205"/>
      <c r="B42" s="239"/>
      <c r="C42" s="12" t="s">
        <v>28</v>
      </c>
      <c r="D42" s="97" t="s">
        <v>62</v>
      </c>
      <c r="E42" s="93"/>
      <c r="F42" s="94"/>
      <c r="G42" s="94"/>
      <c r="H42" s="95"/>
    </row>
    <row r="43" spans="1:8" ht="16" x14ac:dyDescent="0.2">
      <c r="A43" s="203" t="s">
        <v>63</v>
      </c>
      <c r="B43" s="212" t="s">
        <v>64</v>
      </c>
      <c r="C43" s="9" t="s">
        <v>12</v>
      </c>
      <c r="D43" s="78"/>
      <c r="E43" s="79"/>
      <c r="F43" s="80"/>
      <c r="G43" s="80"/>
      <c r="H43" s="81"/>
    </row>
    <row r="44" spans="1:8" ht="16" x14ac:dyDescent="0.2">
      <c r="A44" s="204"/>
      <c r="B44" s="213"/>
      <c r="C44" s="10" t="s">
        <v>16</v>
      </c>
      <c r="D44" s="96" t="s">
        <v>3</v>
      </c>
      <c r="E44" s="83"/>
      <c r="F44" s="84"/>
      <c r="G44" s="84"/>
      <c r="H44" s="51" t="s">
        <v>65</v>
      </c>
    </row>
    <row r="45" spans="1:8" ht="16" x14ac:dyDescent="0.2">
      <c r="A45" s="204"/>
      <c r="B45" s="213"/>
      <c r="C45" s="10" t="s">
        <v>66</v>
      </c>
      <c r="D45" s="96" t="s">
        <v>67</v>
      </c>
      <c r="E45" s="83"/>
      <c r="F45" s="84"/>
      <c r="G45" s="84"/>
      <c r="H45" s="51" t="s">
        <v>68</v>
      </c>
    </row>
    <row r="46" spans="1:8" ht="16" x14ac:dyDescent="0.2">
      <c r="A46" s="204"/>
      <c r="B46" s="213"/>
      <c r="C46" s="10" t="s">
        <v>23</v>
      </c>
      <c r="D46" s="96" t="s">
        <v>69</v>
      </c>
      <c r="E46" s="83"/>
      <c r="F46" s="84"/>
      <c r="G46" s="84"/>
      <c r="H46" s="51" t="s">
        <v>70</v>
      </c>
    </row>
    <row r="47" spans="1:8" ht="16" x14ac:dyDescent="0.2">
      <c r="A47" s="204"/>
      <c r="B47" s="213"/>
      <c r="C47" s="10" t="s">
        <v>61</v>
      </c>
      <c r="D47" s="96" t="s">
        <v>71</v>
      </c>
      <c r="E47" s="83"/>
      <c r="F47" s="84"/>
      <c r="G47" s="84"/>
      <c r="H47" s="51" t="s">
        <v>72</v>
      </c>
    </row>
    <row r="48" spans="1:8" ht="16" x14ac:dyDescent="0.2">
      <c r="A48" s="204"/>
      <c r="B48" s="213"/>
      <c r="C48" s="10" t="s">
        <v>73</v>
      </c>
      <c r="D48" s="96" t="s">
        <v>74</v>
      </c>
      <c r="E48" s="83"/>
      <c r="F48" s="84"/>
      <c r="G48" s="84"/>
      <c r="H48" s="51" t="s">
        <v>75</v>
      </c>
    </row>
    <row r="49" spans="1:8" ht="16" x14ac:dyDescent="0.2">
      <c r="A49" s="204"/>
      <c r="B49" s="213"/>
      <c r="C49" s="10" t="s">
        <v>76</v>
      </c>
      <c r="D49" s="96" t="s">
        <v>3</v>
      </c>
      <c r="E49" s="83"/>
      <c r="F49" s="84"/>
      <c r="G49" s="84"/>
      <c r="H49" s="51" t="s">
        <v>77</v>
      </c>
    </row>
    <row r="50" spans="1:8" ht="16" x14ac:dyDescent="0.2">
      <c r="A50" s="204"/>
      <c r="B50" s="213"/>
      <c r="C50" s="10" t="s">
        <v>78</v>
      </c>
      <c r="D50" s="96" t="s">
        <v>74</v>
      </c>
      <c r="E50" s="83"/>
      <c r="F50" s="84"/>
      <c r="G50" s="84"/>
      <c r="H50" s="51" t="s">
        <v>79</v>
      </c>
    </row>
    <row r="51" spans="1:8" ht="16" x14ac:dyDescent="0.2">
      <c r="A51" s="204"/>
      <c r="B51" s="213"/>
      <c r="C51" s="11" t="s">
        <v>80</v>
      </c>
      <c r="D51" s="99" t="s">
        <v>81</v>
      </c>
      <c r="E51" s="89"/>
      <c r="F51" s="90"/>
      <c r="G51" s="90"/>
      <c r="H51" s="100" t="s">
        <v>82</v>
      </c>
    </row>
    <row r="52" spans="1:8" ht="16" x14ac:dyDescent="0.2">
      <c r="A52" s="204"/>
      <c r="B52" s="213"/>
      <c r="C52" s="11" t="s">
        <v>83</v>
      </c>
      <c r="D52" s="99" t="s">
        <v>81</v>
      </c>
      <c r="E52" s="89"/>
      <c r="F52" s="90"/>
      <c r="G52" s="90"/>
      <c r="H52" s="100"/>
    </row>
    <row r="53" spans="1:8" ht="16" x14ac:dyDescent="0.2">
      <c r="A53" s="204"/>
      <c r="B53" s="213"/>
      <c r="C53" s="11" t="s">
        <v>83</v>
      </c>
      <c r="D53" s="99" t="s">
        <v>84</v>
      </c>
      <c r="E53" s="89"/>
      <c r="F53" s="90"/>
      <c r="G53" s="90"/>
      <c r="H53" s="100"/>
    </row>
    <row r="54" spans="1:8" ht="17" thickBot="1" x14ac:dyDescent="0.25">
      <c r="A54" s="205"/>
      <c r="B54" s="214"/>
      <c r="C54" s="12" t="s">
        <v>28</v>
      </c>
      <c r="D54" s="97" t="s">
        <v>85</v>
      </c>
      <c r="E54" s="93"/>
      <c r="F54" s="94"/>
      <c r="G54" s="94"/>
      <c r="H54" s="101" t="s">
        <v>86</v>
      </c>
    </row>
    <row r="55" spans="1:8" ht="16" x14ac:dyDescent="0.2">
      <c r="A55" s="203" t="s">
        <v>87</v>
      </c>
      <c r="B55" s="217" t="s">
        <v>88</v>
      </c>
      <c r="C55" s="9" t="s">
        <v>12</v>
      </c>
      <c r="D55" s="189" t="s">
        <v>253</v>
      </c>
      <c r="E55" s="79"/>
      <c r="F55" s="80" t="s">
        <v>233</v>
      </c>
      <c r="G55" s="80"/>
      <c r="H55" s="117" t="s">
        <v>254</v>
      </c>
    </row>
    <row r="56" spans="1:8" ht="16" x14ac:dyDescent="0.2">
      <c r="A56" s="215"/>
      <c r="B56" s="218"/>
      <c r="C56" s="10" t="s">
        <v>16</v>
      </c>
      <c r="D56" s="96" t="s">
        <v>89</v>
      </c>
      <c r="E56" s="83"/>
      <c r="F56" s="84"/>
      <c r="G56" s="84" t="s">
        <v>90</v>
      </c>
      <c r="H56" s="51" t="s">
        <v>91</v>
      </c>
    </row>
    <row r="57" spans="1:8" ht="16" x14ac:dyDescent="0.2">
      <c r="A57" s="215"/>
      <c r="B57" s="218"/>
      <c r="C57" s="10" t="s">
        <v>92</v>
      </c>
      <c r="D57" s="82" t="s">
        <v>197</v>
      </c>
      <c r="E57" s="83"/>
      <c r="F57" s="84"/>
      <c r="G57" s="84" t="s">
        <v>93</v>
      </c>
      <c r="H57" s="51" t="s">
        <v>94</v>
      </c>
    </row>
    <row r="58" spans="1:8" ht="16" x14ac:dyDescent="0.2">
      <c r="A58" s="215"/>
      <c r="B58" s="218"/>
      <c r="C58" s="10" t="s">
        <v>95</v>
      </c>
      <c r="D58" s="82" t="s">
        <v>96</v>
      </c>
      <c r="E58" s="83"/>
      <c r="F58" s="84"/>
      <c r="G58" s="84" t="s">
        <v>97</v>
      </c>
      <c r="H58" s="51" t="s">
        <v>98</v>
      </c>
    </row>
    <row r="59" spans="1:8" ht="16" x14ac:dyDescent="0.2">
      <c r="A59" s="215"/>
      <c r="B59" s="218"/>
      <c r="C59" s="10" t="s">
        <v>99</v>
      </c>
      <c r="D59" s="82" t="s">
        <v>100</v>
      </c>
      <c r="E59" s="83"/>
      <c r="F59" s="84"/>
      <c r="G59" s="84"/>
      <c r="H59" s="87"/>
    </row>
    <row r="60" spans="1:8" ht="16" x14ac:dyDescent="0.2">
      <c r="A60" s="215"/>
      <c r="B60" s="218"/>
      <c r="C60" s="10" t="s">
        <v>101</v>
      </c>
      <c r="D60" s="82" t="s">
        <v>102</v>
      </c>
      <c r="E60" s="83"/>
      <c r="F60" s="84">
        <v>6613954614</v>
      </c>
      <c r="G60" s="102">
        <v>6617035067</v>
      </c>
      <c r="H60" s="51" t="s">
        <v>103</v>
      </c>
    </row>
    <row r="61" spans="1:8" ht="16" x14ac:dyDescent="0.2">
      <c r="A61" s="215"/>
      <c r="B61" s="218"/>
      <c r="C61" s="10" t="s">
        <v>21</v>
      </c>
      <c r="D61" s="82" t="s">
        <v>104</v>
      </c>
      <c r="E61" s="83"/>
      <c r="F61" s="84"/>
      <c r="G61" s="84"/>
      <c r="H61" s="87"/>
    </row>
    <row r="62" spans="1:8" ht="16" x14ac:dyDescent="0.2">
      <c r="A62" s="215"/>
      <c r="B62" s="218"/>
      <c r="C62" s="10" t="s">
        <v>105</v>
      </c>
      <c r="D62" s="82" t="s">
        <v>106</v>
      </c>
      <c r="E62" s="83"/>
      <c r="F62" s="84"/>
      <c r="G62" s="84"/>
      <c r="H62" s="87"/>
    </row>
    <row r="63" spans="1:8" ht="16" x14ac:dyDescent="0.2">
      <c r="A63" s="215"/>
      <c r="B63" s="218"/>
      <c r="C63" s="11" t="s">
        <v>107</v>
      </c>
      <c r="D63" s="103"/>
      <c r="E63" s="89"/>
      <c r="F63" s="90"/>
      <c r="G63" s="90"/>
      <c r="H63" s="91"/>
    </row>
    <row r="64" spans="1:8" ht="16" x14ac:dyDescent="0.2">
      <c r="A64" s="215"/>
      <c r="B64" s="218"/>
      <c r="C64" s="11" t="s">
        <v>108</v>
      </c>
      <c r="D64" s="103"/>
      <c r="E64" s="89"/>
      <c r="F64" s="90"/>
      <c r="G64" s="90"/>
      <c r="H64" s="91"/>
    </row>
    <row r="65" spans="1:8" ht="16" x14ac:dyDescent="0.2">
      <c r="A65" s="215"/>
      <c r="B65" s="218"/>
      <c r="C65" s="11" t="s">
        <v>109</v>
      </c>
      <c r="D65" s="104" t="s">
        <v>110</v>
      </c>
      <c r="E65" s="89"/>
      <c r="F65" s="90"/>
      <c r="G65" s="90"/>
      <c r="H65" s="91"/>
    </row>
    <row r="66" spans="1:8" ht="16" x14ac:dyDescent="0.2">
      <c r="A66" s="215"/>
      <c r="B66" s="218"/>
      <c r="C66" s="11" t="s">
        <v>23</v>
      </c>
      <c r="D66" s="104" t="s">
        <v>111</v>
      </c>
      <c r="E66" s="89"/>
      <c r="F66" s="90"/>
      <c r="G66" s="90" t="s">
        <v>112</v>
      </c>
      <c r="H66" s="100" t="s">
        <v>113</v>
      </c>
    </row>
    <row r="67" spans="1:8" ht="16" x14ac:dyDescent="0.2">
      <c r="A67" s="215"/>
      <c r="B67" s="218"/>
      <c r="C67" s="11" t="s">
        <v>114</v>
      </c>
      <c r="D67" s="104" t="s">
        <v>115</v>
      </c>
      <c r="E67" s="89"/>
      <c r="F67" s="90"/>
      <c r="G67" s="90"/>
      <c r="H67" s="91"/>
    </row>
    <row r="68" spans="1:8" ht="17" thickBot="1" x14ac:dyDescent="0.25">
      <c r="A68" s="215"/>
      <c r="B68" s="219"/>
      <c r="C68" s="12" t="s">
        <v>28</v>
      </c>
      <c r="D68" s="105"/>
      <c r="E68" s="93"/>
      <c r="F68" s="94"/>
      <c r="G68" s="94"/>
      <c r="H68" s="95"/>
    </row>
    <row r="69" spans="1:8" ht="16" x14ac:dyDescent="0.2">
      <c r="A69" s="215"/>
      <c r="B69" s="220" t="s">
        <v>116</v>
      </c>
      <c r="C69" s="9" t="s">
        <v>12</v>
      </c>
      <c r="D69" s="78" t="s">
        <v>117</v>
      </c>
      <c r="E69" s="79"/>
      <c r="F69" s="80" t="s">
        <v>118</v>
      </c>
      <c r="G69" s="80" t="s">
        <v>119</v>
      </c>
      <c r="H69" s="49" t="s">
        <v>120</v>
      </c>
    </row>
    <row r="70" spans="1:8" ht="16" x14ac:dyDescent="0.2">
      <c r="A70" s="215"/>
      <c r="B70" s="221"/>
      <c r="C70" s="10" t="s">
        <v>16</v>
      </c>
      <c r="D70" s="96" t="s">
        <v>121</v>
      </c>
      <c r="E70" s="83"/>
      <c r="F70" s="84" t="s">
        <v>122</v>
      </c>
      <c r="G70" s="84"/>
      <c r="H70" s="51" t="s">
        <v>123</v>
      </c>
    </row>
    <row r="71" spans="1:8" ht="16" x14ac:dyDescent="0.2">
      <c r="A71" s="215"/>
      <c r="B71" s="221"/>
      <c r="C71" s="10" t="s">
        <v>92</v>
      </c>
      <c r="D71" s="96" t="s">
        <v>124</v>
      </c>
      <c r="E71" s="83"/>
      <c r="F71" s="84"/>
      <c r="G71" s="84" t="s">
        <v>125</v>
      </c>
      <c r="H71" s="87"/>
    </row>
    <row r="72" spans="1:8" ht="16" x14ac:dyDescent="0.2">
      <c r="A72" s="215"/>
      <c r="B72" s="221"/>
      <c r="C72" s="10" t="s">
        <v>23</v>
      </c>
      <c r="D72" s="96" t="s">
        <v>126</v>
      </c>
      <c r="E72" s="83"/>
      <c r="F72" s="84"/>
      <c r="G72" s="84" t="s">
        <v>127</v>
      </c>
      <c r="H72" s="51" t="s">
        <v>128</v>
      </c>
    </row>
    <row r="73" spans="1:8" ht="16" x14ac:dyDescent="0.2">
      <c r="A73" s="215"/>
      <c r="B73" s="221"/>
      <c r="C73" s="10" t="s">
        <v>61</v>
      </c>
      <c r="D73" s="96" t="s">
        <v>129</v>
      </c>
      <c r="E73" s="83"/>
      <c r="F73" s="84"/>
      <c r="G73" s="84" t="s">
        <v>130</v>
      </c>
      <c r="H73" s="51" t="s">
        <v>131</v>
      </c>
    </row>
    <row r="74" spans="1:8" ht="16" x14ac:dyDescent="0.2">
      <c r="A74" s="215"/>
      <c r="B74" s="221"/>
      <c r="C74" s="10" t="s">
        <v>132</v>
      </c>
      <c r="D74" s="106"/>
      <c r="E74" s="83"/>
      <c r="F74" s="84"/>
      <c r="G74" s="84"/>
      <c r="H74" s="87"/>
    </row>
    <row r="75" spans="1:8" ht="16" x14ac:dyDescent="0.2">
      <c r="A75" s="215"/>
      <c r="B75" s="221"/>
      <c r="C75" s="10" t="s">
        <v>133</v>
      </c>
      <c r="D75" s="96" t="s">
        <v>134</v>
      </c>
      <c r="E75" s="83"/>
      <c r="F75" s="84"/>
      <c r="G75" s="84" t="s">
        <v>135</v>
      </c>
      <c r="H75" s="51" t="s">
        <v>136</v>
      </c>
    </row>
    <row r="76" spans="1:8" ht="16" x14ac:dyDescent="0.2">
      <c r="A76" s="215"/>
      <c r="B76" s="221"/>
      <c r="C76" s="10" t="s">
        <v>137</v>
      </c>
      <c r="D76" s="106"/>
      <c r="E76" s="83"/>
      <c r="F76" s="84"/>
      <c r="G76" s="84"/>
      <c r="H76" s="87"/>
    </row>
    <row r="77" spans="1:8" ht="16" x14ac:dyDescent="0.2">
      <c r="A77" s="215"/>
      <c r="B77" s="221"/>
      <c r="C77" s="11" t="s">
        <v>138</v>
      </c>
      <c r="D77" s="107"/>
      <c r="E77" s="89"/>
      <c r="F77" s="90"/>
      <c r="G77" s="90"/>
      <c r="H77" s="91"/>
    </row>
    <row r="78" spans="1:8" ht="16" x14ac:dyDescent="0.2">
      <c r="A78" s="215"/>
      <c r="B78" s="221"/>
      <c r="C78" s="11" t="s">
        <v>139</v>
      </c>
      <c r="D78" s="107"/>
      <c r="E78" s="89"/>
      <c r="F78" s="90"/>
      <c r="G78" s="90"/>
      <c r="H78" s="91"/>
    </row>
    <row r="79" spans="1:8" ht="16" x14ac:dyDescent="0.2">
      <c r="A79" s="215"/>
      <c r="B79" s="221"/>
      <c r="C79" s="11" t="s">
        <v>114</v>
      </c>
      <c r="D79" s="99" t="s">
        <v>140</v>
      </c>
      <c r="E79" s="89"/>
      <c r="F79" s="90"/>
      <c r="G79" s="90" t="s">
        <v>141</v>
      </c>
      <c r="H79" s="100" t="s">
        <v>142</v>
      </c>
    </row>
    <row r="80" spans="1:8" ht="16" x14ac:dyDescent="0.2">
      <c r="A80" s="215"/>
      <c r="B80" s="221"/>
      <c r="C80" s="11" t="s">
        <v>143</v>
      </c>
      <c r="D80" s="107"/>
      <c r="E80" s="89"/>
      <c r="F80" s="90"/>
      <c r="G80" s="90"/>
      <c r="H80" s="91"/>
    </row>
    <row r="81" spans="1:8" ht="16" x14ac:dyDescent="0.2">
      <c r="A81" s="215"/>
      <c r="B81" s="221"/>
      <c r="C81" s="11" t="s">
        <v>144</v>
      </c>
      <c r="D81" s="107"/>
      <c r="E81" s="89"/>
      <c r="F81" s="90"/>
      <c r="G81" s="90"/>
      <c r="H81" s="91"/>
    </row>
    <row r="82" spans="1:8" ht="16" x14ac:dyDescent="0.2">
      <c r="A82" s="215"/>
      <c r="B82" s="221"/>
      <c r="C82" s="11" t="s">
        <v>145</v>
      </c>
      <c r="D82" s="107"/>
      <c r="E82" s="89"/>
      <c r="F82" s="90"/>
      <c r="G82" s="90"/>
      <c r="H82" s="91"/>
    </row>
    <row r="83" spans="1:8" ht="16" x14ac:dyDescent="0.2">
      <c r="A83" s="215"/>
      <c r="B83" s="221"/>
      <c r="C83" s="11" t="s">
        <v>146</v>
      </c>
      <c r="D83" s="107"/>
      <c r="E83" s="89"/>
      <c r="F83" s="90"/>
      <c r="G83" s="90"/>
      <c r="H83" s="91"/>
    </row>
    <row r="84" spans="1:8" ht="17" thickBot="1" x14ac:dyDescent="0.25">
      <c r="A84" s="216"/>
      <c r="B84" s="222"/>
      <c r="C84" s="12" t="s">
        <v>28</v>
      </c>
      <c r="D84" s="108"/>
      <c r="E84" s="93"/>
      <c r="F84" s="94"/>
      <c r="G84" s="94"/>
      <c r="H84" s="95"/>
    </row>
    <row r="85" spans="1:8" ht="16" x14ac:dyDescent="0.2">
      <c r="A85" s="223" t="s">
        <v>147</v>
      </c>
      <c r="B85" s="225" t="s">
        <v>148</v>
      </c>
      <c r="C85" s="9" t="s">
        <v>12</v>
      </c>
      <c r="D85" s="78" t="s">
        <v>149</v>
      </c>
      <c r="E85" s="79"/>
      <c r="F85" s="80"/>
      <c r="G85" s="80" t="s">
        <v>150</v>
      </c>
      <c r="H85" s="49" t="s">
        <v>151</v>
      </c>
    </row>
    <row r="86" spans="1:8" ht="16" x14ac:dyDescent="0.2">
      <c r="A86" s="224"/>
      <c r="B86" s="226"/>
      <c r="C86" s="10" t="s">
        <v>16</v>
      </c>
      <c r="D86" s="96" t="s">
        <v>152</v>
      </c>
      <c r="E86" s="83"/>
      <c r="F86" s="84"/>
      <c r="G86" s="84" t="s">
        <v>153</v>
      </c>
      <c r="H86" s="51" t="s">
        <v>154</v>
      </c>
    </row>
    <row r="87" spans="1:8" ht="16" x14ac:dyDescent="0.2">
      <c r="A87" s="224"/>
      <c r="B87" s="226"/>
      <c r="C87" s="10" t="s">
        <v>155</v>
      </c>
      <c r="D87" s="96" t="s">
        <v>156</v>
      </c>
      <c r="E87" s="83"/>
      <c r="F87" s="84"/>
      <c r="G87" s="84" t="s">
        <v>157</v>
      </c>
      <c r="H87" s="51" t="s">
        <v>158</v>
      </c>
    </row>
    <row r="88" spans="1:8" ht="16" x14ac:dyDescent="0.2">
      <c r="A88" s="224"/>
      <c r="B88" s="226"/>
      <c r="C88" s="10" t="s">
        <v>159</v>
      </c>
      <c r="D88" s="109"/>
      <c r="E88" s="83"/>
      <c r="F88" s="84"/>
      <c r="G88" s="84"/>
      <c r="H88" s="87"/>
    </row>
    <row r="89" spans="1:8" ht="16" x14ac:dyDescent="0.2">
      <c r="A89" s="224"/>
      <c r="B89" s="226"/>
      <c r="C89" s="10" t="s">
        <v>30</v>
      </c>
      <c r="D89" s="96" t="s">
        <v>160</v>
      </c>
      <c r="E89" s="83"/>
      <c r="F89" s="84"/>
      <c r="G89" s="84" t="s">
        <v>161</v>
      </c>
      <c r="H89" s="51" t="s">
        <v>162</v>
      </c>
    </row>
    <row r="90" spans="1:8" ht="16" x14ac:dyDescent="0.2">
      <c r="A90" s="224"/>
      <c r="B90" s="226"/>
      <c r="C90" s="10" t="s">
        <v>163</v>
      </c>
      <c r="D90" s="109"/>
      <c r="E90" s="83"/>
      <c r="F90" s="84"/>
      <c r="G90" s="84"/>
      <c r="H90" s="87"/>
    </row>
    <row r="91" spans="1:8" ht="17" thickBot="1" x14ac:dyDescent="0.25">
      <c r="A91" s="224"/>
      <c r="B91" s="227"/>
      <c r="C91" s="12" t="s">
        <v>28</v>
      </c>
      <c r="D91" s="105"/>
      <c r="E91" s="93"/>
      <c r="F91" s="94"/>
      <c r="G91" s="94"/>
      <c r="H91" s="95"/>
    </row>
    <row r="92" spans="1:8" ht="16" x14ac:dyDescent="0.2">
      <c r="A92" s="224"/>
      <c r="B92" s="228" t="s">
        <v>164</v>
      </c>
      <c r="C92" s="9" t="s">
        <v>12</v>
      </c>
      <c r="D92" s="78" t="s">
        <v>276</v>
      </c>
      <c r="E92" s="79"/>
      <c r="F92" s="80"/>
      <c r="G92" s="80"/>
      <c r="H92" s="117" t="s">
        <v>277</v>
      </c>
    </row>
    <row r="93" spans="1:8" ht="16" x14ac:dyDescent="0.2">
      <c r="A93" s="224"/>
      <c r="B93" s="229"/>
      <c r="C93" s="190" t="s">
        <v>278</v>
      </c>
      <c r="D93" s="191" t="s">
        <v>279</v>
      </c>
      <c r="E93" s="192"/>
      <c r="F93" s="193" t="s">
        <v>280</v>
      </c>
      <c r="G93" s="193"/>
      <c r="H93" s="194" t="s">
        <v>281</v>
      </c>
    </row>
    <row r="94" spans="1:8" ht="16" x14ac:dyDescent="0.2">
      <c r="A94" s="224"/>
      <c r="B94" s="229"/>
      <c r="C94" s="10" t="s">
        <v>16</v>
      </c>
      <c r="D94" s="82" t="s">
        <v>297</v>
      </c>
      <c r="E94" s="83"/>
      <c r="F94" s="84"/>
      <c r="G94" s="84"/>
      <c r="H94" s="87"/>
    </row>
    <row r="95" spans="1:8" ht="16" x14ac:dyDescent="0.2">
      <c r="A95" s="224"/>
      <c r="B95" s="229"/>
      <c r="C95" s="10" t="s">
        <v>92</v>
      </c>
      <c r="D95" s="82" t="s">
        <v>299</v>
      </c>
      <c r="E95" s="83"/>
      <c r="F95" s="84"/>
      <c r="G95" s="84"/>
      <c r="H95" s="87"/>
    </row>
    <row r="96" spans="1:8" ht="16" x14ac:dyDescent="0.2">
      <c r="A96" s="224"/>
      <c r="B96" s="229"/>
      <c r="C96" s="10" t="s">
        <v>165</v>
      </c>
      <c r="D96" s="82" t="s">
        <v>211</v>
      </c>
      <c r="E96" s="83"/>
      <c r="F96" s="84"/>
      <c r="G96" s="84"/>
      <c r="H96" s="87"/>
    </row>
    <row r="97" spans="1:8" ht="16" x14ac:dyDescent="0.2">
      <c r="A97" s="224"/>
      <c r="B97" s="229"/>
      <c r="C97" s="10" t="s">
        <v>166</v>
      </c>
      <c r="D97" s="82" t="s">
        <v>300</v>
      </c>
      <c r="E97" s="83"/>
      <c r="F97" s="84"/>
      <c r="G97" s="84"/>
      <c r="H97" s="87"/>
    </row>
    <row r="98" spans="1:8" ht="16" x14ac:dyDescent="0.2">
      <c r="A98" s="224"/>
      <c r="B98" s="229"/>
      <c r="C98" s="10" t="s">
        <v>23</v>
      </c>
      <c r="D98" s="82" t="s">
        <v>298</v>
      </c>
      <c r="E98" s="83"/>
      <c r="F98" s="84"/>
      <c r="G98" s="84"/>
      <c r="H98" s="87"/>
    </row>
    <row r="99" spans="1:8" ht="16" x14ac:dyDescent="0.2">
      <c r="A99" s="224"/>
      <c r="B99" s="229"/>
      <c r="C99" s="10" t="s">
        <v>305</v>
      </c>
      <c r="D99" s="82" t="s">
        <v>301</v>
      </c>
      <c r="E99" s="83"/>
      <c r="F99" s="84"/>
      <c r="G99" s="84"/>
      <c r="H99" s="87"/>
    </row>
    <row r="100" spans="1:8" ht="16" x14ac:dyDescent="0.2">
      <c r="A100" s="224"/>
      <c r="B100" s="229"/>
      <c r="C100" s="10" t="s">
        <v>167</v>
      </c>
      <c r="D100" s="110"/>
      <c r="E100" s="83"/>
      <c r="F100" s="84"/>
      <c r="G100" s="84"/>
      <c r="H100" s="87"/>
    </row>
    <row r="101" spans="1:8" ht="16" x14ac:dyDescent="0.2">
      <c r="A101" s="224"/>
      <c r="B101" s="229"/>
      <c r="C101" s="11" t="s">
        <v>168</v>
      </c>
      <c r="D101" s="111"/>
      <c r="E101" s="89"/>
      <c r="F101" s="90"/>
      <c r="G101" s="90"/>
      <c r="H101" s="91"/>
    </row>
    <row r="102" spans="1:8" ht="16" x14ac:dyDescent="0.2">
      <c r="A102" s="224"/>
      <c r="B102" s="229"/>
      <c r="C102" s="11" t="s">
        <v>132</v>
      </c>
      <c r="D102" s="111"/>
      <c r="E102" s="89"/>
      <c r="F102" s="90"/>
      <c r="G102" s="90"/>
      <c r="H102" s="91"/>
    </row>
    <row r="103" spans="1:8" ht="16" x14ac:dyDescent="0.2">
      <c r="A103" s="224"/>
      <c r="B103" s="229"/>
      <c r="C103" s="11" t="s">
        <v>114</v>
      </c>
      <c r="D103" s="111"/>
      <c r="E103" s="89"/>
      <c r="F103" s="90"/>
      <c r="G103" s="90"/>
      <c r="H103" s="91"/>
    </row>
    <row r="104" spans="1:8" ht="16" x14ac:dyDescent="0.2">
      <c r="A104" s="224"/>
      <c r="B104" s="229"/>
      <c r="C104" s="11" t="s">
        <v>302</v>
      </c>
      <c r="D104" s="104" t="s">
        <v>303</v>
      </c>
      <c r="E104" s="89"/>
      <c r="F104" s="90"/>
      <c r="G104" s="90"/>
      <c r="H104" s="91"/>
    </row>
    <row r="105" spans="1:8" ht="16" x14ac:dyDescent="0.2">
      <c r="A105" s="224"/>
      <c r="B105" s="229"/>
      <c r="C105" s="11" t="s">
        <v>302</v>
      </c>
      <c r="D105" s="104" t="s">
        <v>304</v>
      </c>
      <c r="E105" s="89"/>
      <c r="F105" s="90"/>
      <c r="G105" s="90"/>
      <c r="H105" s="91"/>
    </row>
    <row r="106" spans="1:8" ht="17" thickBot="1" x14ac:dyDescent="0.25">
      <c r="A106" s="224"/>
      <c r="B106" s="230"/>
      <c r="C106" s="12" t="s">
        <v>28</v>
      </c>
      <c r="D106" s="112"/>
      <c r="E106" s="93"/>
      <c r="F106" s="94"/>
      <c r="G106" s="94"/>
      <c r="H106" s="95"/>
    </row>
    <row r="107" spans="1:8" ht="16" x14ac:dyDescent="0.2">
      <c r="A107" s="224"/>
      <c r="B107" s="231" t="s">
        <v>169</v>
      </c>
      <c r="C107" s="9" t="s">
        <v>12</v>
      </c>
      <c r="D107" s="78"/>
      <c r="E107" s="79"/>
      <c r="F107" s="80"/>
      <c r="G107" s="80"/>
      <c r="H107" s="81"/>
    </row>
    <row r="108" spans="1:8" ht="16" x14ac:dyDescent="0.2">
      <c r="A108" s="224"/>
      <c r="B108" s="232"/>
      <c r="C108" s="10" t="s">
        <v>16</v>
      </c>
      <c r="D108" s="113"/>
      <c r="E108" s="83"/>
      <c r="F108" s="84"/>
      <c r="G108" s="84"/>
      <c r="H108" s="87"/>
    </row>
    <row r="109" spans="1:8" ht="16" x14ac:dyDescent="0.2">
      <c r="A109" s="224"/>
      <c r="B109" s="232"/>
      <c r="C109" s="10" t="s">
        <v>92</v>
      </c>
      <c r="D109" s="113"/>
      <c r="E109" s="83"/>
      <c r="F109" s="84"/>
      <c r="G109" s="84"/>
      <c r="H109" s="87"/>
    </row>
    <row r="110" spans="1:8" ht="16" x14ac:dyDescent="0.2">
      <c r="A110" s="224"/>
      <c r="B110" s="232"/>
      <c r="C110" s="10" t="s">
        <v>23</v>
      </c>
      <c r="D110" s="113"/>
      <c r="E110" s="83"/>
      <c r="F110" s="84"/>
      <c r="G110" s="84"/>
      <c r="H110" s="87"/>
    </row>
    <row r="111" spans="1:8" ht="16" x14ac:dyDescent="0.2">
      <c r="A111" s="224"/>
      <c r="B111" s="232"/>
      <c r="C111" s="10" t="s">
        <v>61</v>
      </c>
      <c r="D111" s="113"/>
      <c r="E111" s="83"/>
      <c r="F111" s="84"/>
      <c r="G111" s="84"/>
      <c r="H111" s="87"/>
    </row>
    <row r="112" spans="1:8" ht="17" thickBot="1" x14ac:dyDescent="0.25">
      <c r="A112" s="224"/>
      <c r="B112" s="233"/>
      <c r="C112" s="12" t="s">
        <v>28</v>
      </c>
      <c r="D112" s="114"/>
      <c r="E112" s="93"/>
      <c r="F112" s="94"/>
      <c r="G112" s="94"/>
      <c r="H112" s="95"/>
    </row>
    <row r="113" spans="1:8" ht="16" x14ac:dyDescent="0.2">
      <c r="A113" s="224"/>
      <c r="B113" s="234" t="s">
        <v>170</v>
      </c>
      <c r="C113" s="9" t="s">
        <v>12</v>
      </c>
      <c r="D113" s="78" t="s">
        <v>171</v>
      </c>
      <c r="E113" s="79"/>
      <c r="F113" s="80" t="s">
        <v>172</v>
      </c>
      <c r="G113" s="80" t="s">
        <v>173</v>
      </c>
      <c r="H113" s="49" t="s">
        <v>174</v>
      </c>
    </row>
    <row r="114" spans="1:8" ht="16" x14ac:dyDescent="0.2">
      <c r="A114" s="224"/>
      <c r="B114" s="235"/>
      <c r="C114" s="10" t="s">
        <v>16</v>
      </c>
      <c r="D114" s="96" t="s">
        <v>175</v>
      </c>
      <c r="E114" s="83"/>
      <c r="F114" s="84"/>
      <c r="G114" s="84" t="s">
        <v>176</v>
      </c>
      <c r="H114" s="51" t="s">
        <v>177</v>
      </c>
    </row>
    <row r="115" spans="1:8" ht="16" x14ac:dyDescent="0.2">
      <c r="A115" s="224"/>
      <c r="B115" s="235"/>
      <c r="C115" s="10" t="s">
        <v>92</v>
      </c>
      <c r="D115" s="96" t="s">
        <v>178</v>
      </c>
      <c r="E115" s="83"/>
      <c r="F115" s="84"/>
      <c r="G115" s="84" t="s">
        <v>179</v>
      </c>
      <c r="H115" s="51" t="s">
        <v>180</v>
      </c>
    </row>
    <row r="116" spans="1:8" ht="16" x14ac:dyDescent="0.2">
      <c r="A116" s="224"/>
      <c r="B116" s="235"/>
      <c r="C116" s="10" t="s">
        <v>23</v>
      </c>
      <c r="D116" s="121"/>
      <c r="E116" s="83"/>
      <c r="F116" s="84"/>
      <c r="G116" s="84"/>
      <c r="H116" s="87"/>
    </row>
    <row r="117" spans="1:8" ht="16" x14ac:dyDescent="0.2">
      <c r="A117" s="224"/>
      <c r="B117" s="235"/>
      <c r="C117" s="10" t="s">
        <v>61</v>
      </c>
      <c r="D117" s="121"/>
      <c r="E117" s="83"/>
      <c r="F117" s="84"/>
      <c r="G117" s="84"/>
      <c r="H117" s="87"/>
    </row>
    <row r="118" spans="1:8" ht="16" x14ac:dyDescent="0.2">
      <c r="A118" s="224"/>
      <c r="B118" s="235"/>
      <c r="C118" s="10" t="s">
        <v>181</v>
      </c>
      <c r="D118" s="121"/>
      <c r="E118" s="83"/>
      <c r="F118" s="84"/>
      <c r="G118" s="84"/>
      <c r="H118" s="51"/>
    </row>
    <row r="119" spans="1:8" ht="16" x14ac:dyDescent="0.2">
      <c r="A119" s="224"/>
      <c r="B119" s="235"/>
      <c r="C119" s="10" t="s">
        <v>182</v>
      </c>
      <c r="D119" s="121"/>
      <c r="E119" s="83"/>
      <c r="F119" s="84"/>
      <c r="G119" s="84"/>
      <c r="H119" s="87"/>
    </row>
    <row r="120" spans="1:8" ht="16" x14ac:dyDescent="0.2">
      <c r="A120" s="224"/>
      <c r="B120" s="235"/>
      <c r="C120" s="10" t="s">
        <v>167</v>
      </c>
      <c r="D120" s="121"/>
      <c r="E120" s="83"/>
      <c r="F120" s="84"/>
      <c r="G120" s="84"/>
      <c r="H120" s="87"/>
    </row>
    <row r="121" spans="1:8" ht="17" thickBot="1" x14ac:dyDescent="0.25">
      <c r="A121" s="224"/>
      <c r="B121" s="236"/>
      <c r="C121" s="12" t="s">
        <v>28</v>
      </c>
      <c r="D121" s="122"/>
      <c r="E121" s="93"/>
      <c r="F121" s="94"/>
      <c r="G121" s="94"/>
      <c r="H121" s="95"/>
    </row>
    <row r="122" spans="1:8" ht="16" x14ac:dyDescent="0.2">
      <c r="A122" s="203" t="s">
        <v>183</v>
      </c>
      <c r="B122" s="206" t="s">
        <v>184</v>
      </c>
      <c r="C122" s="9" t="s">
        <v>12</v>
      </c>
      <c r="D122" s="78" t="s">
        <v>185</v>
      </c>
      <c r="E122" s="79"/>
      <c r="F122" s="80"/>
      <c r="G122" s="80"/>
      <c r="H122" s="81"/>
    </row>
    <row r="123" spans="1:8" ht="16" x14ac:dyDescent="0.2">
      <c r="A123" s="204"/>
      <c r="B123" s="207"/>
      <c r="C123" s="10" t="s">
        <v>16</v>
      </c>
      <c r="D123" s="96" t="s">
        <v>240</v>
      </c>
      <c r="E123" s="83"/>
      <c r="F123" s="84"/>
      <c r="G123" s="84"/>
      <c r="H123" s="85" t="s">
        <v>242</v>
      </c>
    </row>
    <row r="124" spans="1:8" ht="16" x14ac:dyDescent="0.2">
      <c r="A124" s="204"/>
      <c r="B124" s="207"/>
      <c r="C124" s="10" t="s">
        <v>92</v>
      </c>
      <c r="D124" s="96" t="s">
        <v>241</v>
      </c>
      <c r="E124" s="83"/>
      <c r="F124" s="84"/>
      <c r="G124" s="84"/>
      <c r="H124" s="85" t="s">
        <v>243</v>
      </c>
    </row>
    <row r="125" spans="1:8" ht="16" x14ac:dyDescent="0.2">
      <c r="A125" s="204"/>
      <c r="B125" s="207"/>
      <c r="C125" s="10" t="s">
        <v>48</v>
      </c>
      <c r="D125" s="115"/>
      <c r="E125" s="83"/>
      <c r="F125" s="84"/>
      <c r="G125" s="84"/>
      <c r="H125" s="87"/>
    </row>
    <row r="126" spans="1:8" ht="16" x14ac:dyDescent="0.2">
      <c r="A126" s="204"/>
      <c r="B126" s="207"/>
      <c r="C126" s="10" t="s">
        <v>52</v>
      </c>
      <c r="D126" s="115"/>
      <c r="E126" s="83"/>
      <c r="F126" s="84"/>
      <c r="G126" s="84"/>
      <c r="H126" s="87"/>
    </row>
    <row r="127" spans="1:8" ht="16" x14ac:dyDescent="0.2">
      <c r="A127" s="204"/>
      <c r="B127" s="207"/>
      <c r="C127" s="10" t="s">
        <v>186</v>
      </c>
      <c r="D127" s="115"/>
      <c r="E127" s="83"/>
      <c r="F127" s="84"/>
      <c r="G127" s="84"/>
      <c r="H127" s="87"/>
    </row>
    <row r="128" spans="1:8" ht="16" x14ac:dyDescent="0.2">
      <c r="A128" s="204"/>
      <c r="B128" s="207"/>
      <c r="C128" s="10" t="s">
        <v>187</v>
      </c>
      <c r="D128" s="115"/>
      <c r="E128" s="83"/>
      <c r="F128" s="84"/>
      <c r="G128" s="84"/>
      <c r="H128" s="87"/>
    </row>
    <row r="129" spans="1:8" ht="16" x14ac:dyDescent="0.2">
      <c r="A129" s="204"/>
      <c r="B129" s="207"/>
      <c r="C129" s="10" t="s">
        <v>188</v>
      </c>
      <c r="D129" s="115"/>
      <c r="E129" s="83"/>
      <c r="F129" s="84"/>
      <c r="G129" s="84"/>
      <c r="H129" s="87"/>
    </row>
    <row r="130" spans="1:8" ht="16" x14ac:dyDescent="0.2">
      <c r="A130" s="204"/>
      <c r="B130" s="207"/>
      <c r="C130" s="11" t="s">
        <v>46</v>
      </c>
      <c r="D130" s="123"/>
      <c r="E130" s="89"/>
      <c r="F130" s="90"/>
      <c r="G130" s="90"/>
      <c r="H130" s="91"/>
    </row>
    <row r="131" spans="1:8" ht="17" thickBot="1" x14ac:dyDescent="0.25">
      <c r="A131" s="204"/>
      <c r="B131" s="208"/>
      <c r="C131" s="12" t="s">
        <v>28</v>
      </c>
      <c r="D131" s="97" t="s">
        <v>240</v>
      </c>
      <c r="E131" s="93"/>
      <c r="F131" s="94"/>
      <c r="G131" s="94"/>
      <c r="H131" s="95"/>
    </row>
    <row r="132" spans="1:8" ht="16" x14ac:dyDescent="0.2">
      <c r="A132" s="204"/>
      <c r="B132" s="209" t="s">
        <v>189</v>
      </c>
      <c r="C132" s="9" t="s">
        <v>12</v>
      </c>
      <c r="D132" s="78" t="s">
        <v>190</v>
      </c>
      <c r="E132" s="79"/>
      <c r="F132" s="80"/>
      <c r="G132" s="80"/>
      <c r="H132" s="49" t="s">
        <v>191</v>
      </c>
    </row>
    <row r="133" spans="1:8" ht="16" x14ac:dyDescent="0.2">
      <c r="A133" s="204"/>
      <c r="B133" s="210"/>
      <c r="C133" s="10" t="s">
        <v>16</v>
      </c>
      <c r="D133" s="116"/>
      <c r="E133" s="83"/>
      <c r="F133" s="84"/>
      <c r="G133" s="84"/>
      <c r="H133" s="87"/>
    </row>
    <row r="134" spans="1:8" ht="16" x14ac:dyDescent="0.2">
      <c r="A134" s="204"/>
      <c r="B134" s="210"/>
      <c r="C134" s="10" t="s">
        <v>92</v>
      </c>
      <c r="D134" s="109"/>
      <c r="E134" s="83"/>
      <c r="F134" s="84"/>
      <c r="G134" s="84"/>
      <c r="H134" s="87"/>
    </row>
    <row r="135" spans="1:8" ht="16" x14ac:dyDescent="0.2">
      <c r="A135" s="204"/>
      <c r="B135" s="210"/>
      <c r="C135" s="10" t="s">
        <v>23</v>
      </c>
      <c r="D135" s="109"/>
      <c r="E135" s="83"/>
      <c r="F135" s="84"/>
      <c r="G135" s="84"/>
      <c r="H135" s="87"/>
    </row>
    <row r="136" spans="1:8" ht="16" x14ac:dyDescent="0.2">
      <c r="A136" s="204"/>
      <c r="B136" s="210"/>
      <c r="C136" s="10" t="s">
        <v>61</v>
      </c>
      <c r="D136" s="109"/>
      <c r="E136" s="83"/>
      <c r="F136" s="84"/>
      <c r="G136" s="84"/>
      <c r="H136" s="87"/>
    </row>
    <row r="137" spans="1:8" ht="16" x14ac:dyDescent="0.2">
      <c r="A137" s="204"/>
      <c r="B137" s="210"/>
      <c r="C137" s="10" t="s">
        <v>105</v>
      </c>
      <c r="D137" s="109"/>
      <c r="E137" s="83"/>
      <c r="F137" s="84"/>
      <c r="G137" s="84"/>
      <c r="H137" s="87"/>
    </row>
    <row r="138" spans="1:8" ht="16" x14ac:dyDescent="0.2">
      <c r="A138" s="204"/>
      <c r="B138" s="210"/>
      <c r="C138" s="10" t="s">
        <v>192</v>
      </c>
      <c r="D138" s="109"/>
      <c r="E138" s="83"/>
      <c r="F138" s="84"/>
      <c r="G138" s="84"/>
      <c r="H138" s="87"/>
    </row>
    <row r="139" spans="1:8" ht="16" x14ac:dyDescent="0.2">
      <c r="A139" s="204"/>
      <c r="B139" s="210"/>
      <c r="C139" s="11" t="s">
        <v>226</v>
      </c>
      <c r="D139" s="103"/>
      <c r="E139" s="89"/>
      <c r="F139" s="90"/>
      <c r="G139" s="90"/>
      <c r="H139" s="91"/>
    </row>
    <row r="140" spans="1:8" ht="17" thickBot="1" x14ac:dyDescent="0.25">
      <c r="A140" s="205"/>
      <c r="B140" s="211"/>
      <c r="C140" s="12" t="s">
        <v>28</v>
      </c>
      <c r="D140" s="105"/>
      <c r="E140" s="93"/>
      <c r="F140" s="94"/>
      <c r="G140" s="94"/>
      <c r="H140" s="95"/>
    </row>
  </sheetData>
  <mergeCells count="20">
    <mergeCell ref="A34:A42"/>
    <mergeCell ref="B34:B42"/>
    <mergeCell ref="A2:A23"/>
    <mergeCell ref="B2:B10"/>
    <mergeCell ref="B11:B23"/>
    <mergeCell ref="A24:A33"/>
    <mergeCell ref="B24:B33"/>
    <mergeCell ref="A122:A140"/>
    <mergeCell ref="B122:B131"/>
    <mergeCell ref="B132:B140"/>
    <mergeCell ref="A43:A54"/>
    <mergeCell ref="B43:B54"/>
    <mergeCell ref="A55:A84"/>
    <mergeCell ref="B55:B68"/>
    <mergeCell ref="B69:B84"/>
    <mergeCell ref="A85:A121"/>
    <mergeCell ref="B85:B91"/>
    <mergeCell ref="B92:B106"/>
    <mergeCell ref="B107:B112"/>
    <mergeCell ref="B113:B121"/>
  </mergeCells>
  <hyperlinks>
    <hyperlink ref="H113" r:id="rId1"/>
    <hyperlink ref="H114" r:id="rId2"/>
    <hyperlink ref="H115" r:id="rId3"/>
    <hyperlink ref="H34" r:id="rId4"/>
    <hyperlink ref="H2" r:id="rId5"/>
    <hyperlink ref="H44" r:id="rId6"/>
    <hyperlink ref="H45" r:id="rId7"/>
    <hyperlink ref="H46" r:id="rId8"/>
    <hyperlink ref="H47" r:id="rId9"/>
    <hyperlink ref="H48" r:id="rId10"/>
    <hyperlink ref="H49" r:id="rId11"/>
    <hyperlink ref="H50" r:id="rId12"/>
    <hyperlink ref="H51" r:id="rId13"/>
    <hyperlink ref="H54" r:id="rId14"/>
    <hyperlink ref="H69" r:id="rId15"/>
    <hyperlink ref="H70" r:id="rId16"/>
    <hyperlink ref="H132" r:id="rId17"/>
    <hyperlink ref="H85" r:id="rId18"/>
    <hyperlink ref="H86" r:id="rId19"/>
    <hyperlink ref="H87" r:id="rId20"/>
    <hyperlink ref="H89" r:id="rId21"/>
    <hyperlink ref="H56" r:id="rId22"/>
    <hyperlink ref="H72" r:id="rId23"/>
    <hyperlink ref="H73" r:id="rId24"/>
    <hyperlink ref="H75" r:id="rId25"/>
    <hyperlink ref="H79" r:id="rId26"/>
    <hyperlink ref="H57" r:id="rId27"/>
    <hyperlink ref="H58" r:id="rId28"/>
    <hyperlink ref="H66" r:id="rId29"/>
    <hyperlink ref="H3" r:id="rId30"/>
    <hyperlink ref="H60" r:id="rId31"/>
    <hyperlink ref="H12" r:id="rId32"/>
    <hyperlink ref="H24" r:id="rId33"/>
    <hyperlink ref="H123" r:id="rId34"/>
    <hyperlink ref="H124" r:id="rId35"/>
    <hyperlink ref="H55" r:id="rId36"/>
    <hyperlink ref="H92" r:id="rId37"/>
    <hyperlink ref="H93" r:id="rId38"/>
  </hyperlinks>
  <printOptions gridLines="1"/>
  <pageMargins left="0.7" right="0.7" top="0.75" bottom="0.75" header="0.3" footer="0.3"/>
  <pageSetup scale="66" fitToHeight="0" orientation="landscape" r:id="rId3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0"/>
  <sheetViews>
    <sheetView topLeftCell="A34" workbookViewId="0">
      <selection activeCell="D8" sqref="D8"/>
    </sheetView>
  </sheetViews>
  <sheetFormatPr baseColWidth="10" defaultColWidth="8.83203125" defaultRowHeight="14" x14ac:dyDescent="0.15"/>
  <cols>
    <col min="1" max="1" width="4.5" style="22" customWidth="1"/>
    <col min="2" max="2" width="6.83203125" style="22" customWidth="1"/>
    <col min="3" max="3" width="41" style="22" customWidth="1"/>
    <col min="4" max="4" width="30.5" style="22" customWidth="1"/>
    <col min="5" max="5" width="23.83203125" style="22" customWidth="1"/>
    <col min="6" max="7" width="16" style="22" customWidth="1"/>
    <col min="8" max="8" width="47.1640625" style="22" customWidth="1"/>
    <col min="9" max="9" width="5" style="22" customWidth="1"/>
    <col min="10" max="16384" width="8.83203125" style="22"/>
  </cols>
  <sheetData>
    <row r="1" spans="1:8" ht="25" customHeight="1" thickBot="1" x14ac:dyDescent="0.35">
      <c r="A1" s="23"/>
      <c r="B1" s="23"/>
      <c r="C1" s="24" t="s">
        <v>225</v>
      </c>
      <c r="D1" s="25" t="s">
        <v>5</v>
      </c>
      <c r="E1" s="25" t="s">
        <v>6</v>
      </c>
      <c r="F1" s="25" t="s">
        <v>7</v>
      </c>
      <c r="G1" s="25" t="s">
        <v>8</v>
      </c>
      <c r="H1" s="25" t="s">
        <v>9</v>
      </c>
    </row>
    <row r="2" spans="1:8" ht="25" customHeight="1" x14ac:dyDescent="0.25">
      <c r="A2" s="282" t="s">
        <v>10</v>
      </c>
      <c r="B2" s="272" t="s">
        <v>11</v>
      </c>
      <c r="C2" s="26" t="s">
        <v>12</v>
      </c>
      <c r="D2" s="27" t="s">
        <v>13</v>
      </c>
      <c r="E2" s="28" t="s">
        <v>14</v>
      </c>
      <c r="F2" s="29"/>
      <c r="G2" s="29"/>
      <c r="H2" s="30" t="s">
        <v>15</v>
      </c>
    </row>
    <row r="3" spans="1:8" ht="25" customHeight="1" x14ac:dyDescent="0.25">
      <c r="A3" s="283"/>
      <c r="B3" s="273"/>
      <c r="C3" s="31" t="s">
        <v>16</v>
      </c>
      <c r="D3" s="32" t="s">
        <v>17</v>
      </c>
      <c r="E3" s="33"/>
      <c r="F3" s="34">
        <v>2095885270</v>
      </c>
      <c r="G3" s="34">
        <v>2094051016</v>
      </c>
      <c r="H3" s="35" t="s">
        <v>18</v>
      </c>
    </row>
    <row r="4" spans="1:8" ht="25" customHeight="1" thickBot="1" x14ac:dyDescent="0.3">
      <c r="A4" s="283"/>
      <c r="B4" s="273"/>
      <c r="C4" s="31" t="s">
        <v>220</v>
      </c>
      <c r="D4" s="32" t="s">
        <v>17</v>
      </c>
      <c r="E4" s="33"/>
      <c r="F4" s="34">
        <v>2095885270</v>
      </c>
      <c r="G4" s="34">
        <v>2094051016</v>
      </c>
      <c r="H4" s="7" t="s">
        <v>18</v>
      </c>
    </row>
    <row r="5" spans="1:8" ht="25" customHeight="1" x14ac:dyDescent="0.25">
      <c r="A5" s="283"/>
      <c r="B5" s="274" t="s">
        <v>29</v>
      </c>
      <c r="C5" s="36" t="s">
        <v>12</v>
      </c>
      <c r="D5" s="37"/>
      <c r="E5" s="38"/>
      <c r="F5" s="39"/>
      <c r="G5" s="39"/>
      <c r="H5" s="40"/>
    </row>
    <row r="6" spans="1:8" ht="25" customHeight="1" x14ac:dyDescent="0.25">
      <c r="A6" s="283"/>
      <c r="B6" s="275"/>
      <c r="C6" s="41" t="s">
        <v>16</v>
      </c>
      <c r="D6" s="60" t="s">
        <v>227</v>
      </c>
      <c r="E6" s="43"/>
      <c r="F6" s="44"/>
      <c r="G6" s="44"/>
      <c r="H6" s="118" t="s">
        <v>228</v>
      </c>
    </row>
    <row r="7" spans="1:8" ht="25" customHeight="1" thickBot="1" x14ac:dyDescent="0.3">
      <c r="A7" s="283"/>
      <c r="B7" s="275"/>
      <c r="C7" s="41" t="s">
        <v>220</v>
      </c>
      <c r="D7" s="42"/>
      <c r="E7" s="43"/>
      <c r="F7" s="44"/>
      <c r="G7" s="44"/>
      <c r="H7" s="45"/>
    </row>
    <row r="8" spans="1:8" ht="25" customHeight="1" x14ac:dyDescent="0.25">
      <c r="A8" s="270" t="s">
        <v>40</v>
      </c>
      <c r="B8" s="276" t="s">
        <v>41</v>
      </c>
      <c r="C8" s="36" t="s">
        <v>12</v>
      </c>
      <c r="D8" s="124" t="s">
        <v>244</v>
      </c>
      <c r="E8" s="38"/>
      <c r="F8" s="39" t="s">
        <v>231</v>
      </c>
      <c r="G8" s="39"/>
      <c r="H8" s="119" t="s">
        <v>230</v>
      </c>
    </row>
    <row r="9" spans="1:8" ht="25" customHeight="1" x14ac:dyDescent="0.25">
      <c r="A9" s="271"/>
      <c r="B9" s="277"/>
      <c r="C9" s="41" t="s">
        <v>16</v>
      </c>
      <c r="D9" s="46" t="s">
        <v>42</v>
      </c>
      <c r="E9" s="43"/>
      <c r="F9" s="44"/>
      <c r="G9" s="44"/>
      <c r="H9" s="45"/>
    </row>
    <row r="10" spans="1:8" ht="25" customHeight="1" thickBot="1" x14ac:dyDescent="0.3">
      <c r="A10" s="271"/>
      <c r="B10" s="277"/>
      <c r="C10" s="41" t="s">
        <v>220</v>
      </c>
      <c r="D10" s="47"/>
      <c r="E10" s="43"/>
      <c r="F10" s="44"/>
      <c r="G10" s="44"/>
      <c r="H10" s="45"/>
    </row>
    <row r="11" spans="1:8" ht="25" customHeight="1" x14ac:dyDescent="0.25">
      <c r="A11" s="270" t="s">
        <v>54</v>
      </c>
      <c r="B11" s="278" t="s">
        <v>54</v>
      </c>
      <c r="C11" s="36" t="s">
        <v>12</v>
      </c>
      <c r="D11" s="48" t="s">
        <v>55</v>
      </c>
      <c r="E11" s="38"/>
      <c r="F11" s="39"/>
      <c r="G11" s="39"/>
      <c r="H11" s="49" t="s">
        <v>56</v>
      </c>
    </row>
    <row r="12" spans="1:8" ht="25" customHeight="1" x14ac:dyDescent="0.25">
      <c r="A12" s="271"/>
      <c r="B12" s="279"/>
      <c r="C12" s="41" t="s">
        <v>16</v>
      </c>
      <c r="D12" s="46" t="s">
        <v>57</v>
      </c>
      <c r="E12" s="43"/>
      <c r="F12" s="44"/>
      <c r="G12" s="44" t="s">
        <v>58</v>
      </c>
      <c r="H12" s="45"/>
    </row>
    <row r="13" spans="1:8" ht="25" customHeight="1" thickBot="1" x14ac:dyDescent="0.3">
      <c r="A13" s="271"/>
      <c r="B13" s="279"/>
      <c r="C13" s="41" t="s">
        <v>220</v>
      </c>
      <c r="D13" s="46" t="s">
        <v>57</v>
      </c>
      <c r="E13" s="43"/>
      <c r="F13" s="44"/>
      <c r="G13" s="44" t="s">
        <v>58</v>
      </c>
      <c r="H13" s="45"/>
    </row>
    <row r="14" spans="1:8" ht="25" customHeight="1" x14ac:dyDescent="0.25">
      <c r="A14" s="270" t="s">
        <v>63</v>
      </c>
      <c r="B14" s="280" t="s">
        <v>64</v>
      </c>
      <c r="C14" s="36" t="s">
        <v>12</v>
      </c>
      <c r="D14" s="50"/>
      <c r="E14" s="38"/>
      <c r="F14" s="39"/>
      <c r="G14" s="39"/>
      <c r="H14" s="40"/>
    </row>
    <row r="15" spans="1:8" ht="25" customHeight="1" x14ac:dyDescent="0.25">
      <c r="A15" s="271"/>
      <c r="B15" s="281"/>
      <c r="C15" s="41" t="s">
        <v>16</v>
      </c>
      <c r="D15" s="46" t="s">
        <v>3</v>
      </c>
      <c r="E15" s="43"/>
      <c r="F15" s="44"/>
      <c r="G15" s="44"/>
      <c r="H15" s="51" t="s">
        <v>65</v>
      </c>
    </row>
    <row r="16" spans="1:8" ht="25" customHeight="1" thickBot="1" x14ac:dyDescent="0.3">
      <c r="A16" s="271"/>
      <c r="B16" s="281"/>
      <c r="C16" s="41" t="s">
        <v>220</v>
      </c>
      <c r="D16" s="52"/>
      <c r="E16" s="43"/>
      <c r="F16" s="44"/>
      <c r="G16" s="44"/>
      <c r="H16" s="51"/>
    </row>
    <row r="17" spans="1:8" ht="25" customHeight="1" x14ac:dyDescent="0.25">
      <c r="A17" s="270" t="s">
        <v>87</v>
      </c>
      <c r="B17" s="252" t="s">
        <v>88</v>
      </c>
      <c r="C17" s="36" t="s">
        <v>12</v>
      </c>
      <c r="D17" s="53"/>
      <c r="E17" s="38"/>
      <c r="F17" s="39"/>
      <c r="G17" s="39"/>
      <c r="H17" s="40"/>
    </row>
    <row r="18" spans="1:8" ht="25" customHeight="1" x14ac:dyDescent="0.25">
      <c r="A18" s="284"/>
      <c r="B18" s="253"/>
      <c r="C18" s="41" t="s">
        <v>16</v>
      </c>
      <c r="D18" s="46" t="s">
        <v>89</v>
      </c>
      <c r="E18" s="43"/>
      <c r="F18" s="44" t="s">
        <v>233</v>
      </c>
      <c r="G18" s="44" t="s">
        <v>90</v>
      </c>
      <c r="H18" s="51" t="s">
        <v>91</v>
      </c>
    </row>
    <row r="19" spans="1:8" ht="25" customHeight="1" thickBot="1" x14ac:dyDescent="0.3">
      <c r="A19" s="284"/>
      <c r="B19" s="253"/>
      <c r="C19" s="41" t="s">
        <v>220</v>
      </c>
      <c r="D19" s="60" t="s">
        <v>102</v>
      </c>
      <c r="E19" s="43"/>
      <c r="F19" s="44"/>
      <c r="G19" s="44" t="s">
        <v>232</v>
      </c>
      <c r="H19" s="118" t="s">
        <v>103</v>
      </c>
    </row>
    <row r="20" spans="1:8" ht="25" customHeight="1" x14ac:dyDescent="0.25">
      <c r="A20" s="284"/>
      <c r="B20" s="254" t="s">
        <v>116</v>
      </c>
      <c r="C20" s="36" t="s">
        <v>12</v>
      </c>
      <c r="D20" s="48" t="s">
        <v>117</v>
      </c>
      <c r="E20" s="38"/>
      <c r="F20" s="39" t="s">
        <v>118</v>
      </c>
      <c r="G20" s="39" t="s">
        <v>119</v>
      </c>
      <c r="H20" s="49" t="s">
        <v>120</v>
      </c>
    </row>
    <row r="21" spans="1:8" ht="25" customHeight="1" x14ac:dyDescent="0.25">
      <c r="A21" s="284"/>
      <c r="B21" s="255"/>
      <c r="C21" s="41" t="s">
        <v>16</v>
      </c>
      <c r="D21" s="46" t="s">
        <v>121</v>
      </c>
      <c r="E21" s="43"/>
      <c r="F21" s="44" t="s">
        <v>122</v>
      </c>
      <c r="G21" s="44"/>
      <c r="H21" s="51" t="s">
        <v>123</v>
      </c>
    </row>
    <row r="22" spans="1:8" ht="25" customHeight="1" thickBot="1" x14ac:dyDescent="0.3">
      <c r="A22" s="284"/>
      <c r="B22" s="255"/>
      <c r="C22" s="41" t="s">
        <v>220</v>
      </c>
      <c r="D22" s="55"/>
      <c r="E22" s="43"/>
      <c r="F22" s="44"/>
      <c r="G22" s="44"/>
      <c r="H22" s="45"/>
    </row>
    <row r="23" spans="1:8" ht="25" customHeight="1" x14ac:dyDescent="0.25">
      <c r="A23" s="268" t="s">
        <v>147</v>
      </c>
      <c r="B23" s="256" t="s">
        <v>148</v>
      </c>
      <c r="C23" s="36" t="s">
        <v>12</v>
      </c>
      <c r="D23" s="48" t="s">
        <v>149</v>
      </c>
      <c r="E23" s="38"/>
      <c r="F23" s="39"/>
      <c r="G23" s="39" t="s">
        <v>150</v>
      </c>
      <c r="H23" s="49" t="s">
        <v>151</v>
      </c>
    </row>
    <row r="24" spans="1:8" ht="25" customHeight="1" x14ac:dyDescent="0.25">
      <c r="A24" s="269"/>
      <c r="B24" s="257"/>
      <c r="C24" s="41" t="s">
        <v>16</v>
      </c>
      <c r="D24" s="46" t="s">
        <v>152</v>
      </c>
      <c r="E24" s="43"/>
      <c r="F24" s="44"/>
      <c r="G24" s="44" t="s">
        <v>153</v>
      </c>
      <c r="H24" s="51" t="s">
        <v>154</v>
      </c>
    </row>
    <row r="25" spans="1:8" ht="25" customHeight="1" thickBot="1" x14ac:dyDescent="0.3">
      <c r="A25" s="269"/>
      <c r="B25" s="257"/>
      <c r="C25" s="41" t="s">
        <v>220</v>
      </c>
      <c r="D25" s="54"/>
      <c r="E25" s="43"/>
      <c r="F25" s="44"/>
      <c r="G25" s="44"/>
      <c r="H25" s="51"/>
    </row>
    <row r="26" spans="1:8" ht="25" customHeight="1" x14ac:dyDescent="0.25">
      <c r="A26" s="269"/>
      <c r="B26" s="258" t="s">
        <v>164</v>
      </c>
      <c r="C26" s="36" t="s">
        <v>12</v>
      </c>
      <c r="D26" s="56"/>
      <c r="E26" s="38"/>
      <c r="F26" s="39"/>
      <c r="G26" s="39"/>
      <c r="H26" s="40"/>
    </row>
    <row r="27" spans="1:8" ht="25" customHeight="1" x14ac:dyDescent="0.25">
      <c r="A27" s="269"/>
      <c r="B27" s="259"/>
      <c r="C27" s="41" t="s">
        <v>16</v>
      </c>
      <c r="D27" s="57"/>
      <c r="E27" s="43"/>
      <c r="F27" s="44"/>
      <c r="G27" s="44"/>
      <c r="H27" s="45"/>
    </row>
    <row r="28" spans="1:8" ht="25" customHeight="1" thickBot="1" x14ac:dyDescent="0.3">
      <c r="A28" s="269"/>
      <c r="B28" s="259"/>
      <c r="C28" s="41" t="s">
        <v>220</v>
      </c>
      <c r="D28" s="57"/>
      <c r="E28" s="43"/>
      <c r="F28" s="44"/>
      <c r="G28" s="44"/>
      <c r="H28" s="45"/>
    </row>
    <row r="29" spans="1:8" ht="25" customHeight="1" x14ac:dyDescent="0.25">
      <c r="A29" s="269"/>
      <c r="B29" s="260" t="s">
        <v>169</v>
      </c>
      <c r="C29" s="36" t="s">
        <v>12</v>
      </c>
      <c r="D29" s="58"/>
      <c r="E29" s="38"/>
      <c r="F29" s="39"/>
      <c r="G29" s="39"/>
      <c r="H29" s="40"/>
    </row>
    <row r="30" spans="1:8" ht="25" customHeight="1" x14ac:dyDescent="0.25">
      <c r="A30" s="269"/>
      <c r="B30" s="261"/>
      <c r="C30" s="41" t="s">
        <v>16</v>
      </c>
      <c r="D30" s="59"/>
      <c r="E30" s="43"/>
      <c r="F30" s="44"/>
      <c r="G30" s="44"/>
      <c r="H30" s="45"/>
    </row>
    <row r="31" spans="1:8" ht="25" customHeight="1" thickBot="1" x14ac:dyDescent="0.3">
      <c r="A31" s="269"/>
      <c r="B31" s="261"/>
      <c r="C31" s="41" t="s">
        <v>220</v>
      </c>
      <c r="D31" s="59"/>
      <c r="E31" s="43"/>
      <c r="F31" s="44"/>
      <c r="G31" s="44"/>
      <c r="H31" s="45"/>
    </row>
    <row r="32" spans="1:8" ht="25" customHeight="1" x14ac:dyDescent="0.25">
      <c r="A32" s="269"/>
      <c r="B32" s="262" t="s">
        <v>224</v>
      </c>
      <c r="C32" s="36" t="s">
        <v>12</v>
      </c>
      <c r="D32" s="48" t="s">
        <v>171</v>
      </c>
      <c r="E32" s="38"/>
      <c r="F32" s="39" t="s">
        <v>172</v>
      </c>
      <c r="G32" s="39" t="s">
        <v>173</v>
      </c>
      <c r="H32" s="49" t="s">
        <v>174</v>
      </c>
    </row>
    <row r="33" spans="1:8" ht="25" customHeight="1" x14ac:dyDescent="0.25">
      <c r="A33" s="269"/>
      <c r="B33" s="263"/>
      <c r="C33" s="41" t="s">
        <v>16</v>
      </c>
      <c r="D33" s="46" t="s">
        <v>175</v>
      </c>
      <c r="E33" s="43"/>
      <c r="F33" s="44"/>
      <c r="G33" s="44" t="s">
        <v>176</v>
      </c>
      <c r="H33" s="51" t="s">
        <v>177</v>
      </c>
    </row>
    <row r="34" spans="1:8" ht="25" customHeight="1" thickBot="1" x14ac:dyDescent="0.3">
      <c r="A34" s="269"/>
      <c r="B34" s="263"/>
      <c r="C34" s="41" t="s">
        <v>220</v>
      </c>
      <c r="D34" s="60" t="s">
        <v>210</v>
      </c>
      <c r="E34" s="43"/>
      <c r="F34" s="44"/>
      <c r="G34" s="44" t="s">
        <v>216</v>
      </c>
      <c r="H34" s="13" t="s">
        <v>223</v>
      </c>
    </row>
    <row r="35" spans="1:8" ht="25" customHeight="1" x14ac:dyDescent="0.25">
      <c r="A35" s="270" t="s">
        <v>183</v>
      </c>
      <c r="B35" s="264" t="s">
        <v>222</v>
      </c>
      <c r="C35" s="36" t="s">
        <v>12</v>
      </c>
      <c r="D35" s="48" t="s">
        <v>185</v>
      </c>
      <c r="E35" s="38"/>
      <c r="F35" s="39"/>
      <c r="G35" s="39"/>
      <c r="H35" s="40"/>
    </row>
    <row r="36" spans="1:8" ht="25" customHeight="1" x14ac:dyDescent="0.25">
      <c r="A36" s="271"/>
      <c r="B36" s="265"/>
      <c r="C36" s="41" t="s">
        <v>16</v>
      </c>
      <c r="D36" s="60" t="s">
        <v>240</v>
      </c>
      <c r="E36" s="43"/>
      <c r="F36" s="44"/>
      <c r="G36" s="44"/>
      <c r="H36" s="85" t="s">
        <v>242</v>
      </c>
    </row>
    <row r="37" spans="1:8" ht="25" customHeight="1" thickBot="1" x14ac:dyDescent="0.3">
      <c r="A37" s="271"/>
      <c r="B37" s="265"/>
      <c r="C37" s="41" t="s">
        <v>220</v>
      </c>
      <c r="D37" s="61"/>
      <c r="E37" s="43"/>
      <c r="F37" s="44"/>
      <c r="G37" s="44"/>
      <c r="H37" s="45"/>
    </row>
    <row r="38" spans="1:8" ht="25" customHeight="1" x14ac:dyDescent="0.25">
      <c r="A38" s="271"/>
      <c r="B38" s="266" t="s">
        <v>221</v>
      </c>
      <c r="C38" s="36" t="s">
        <v>12</v>
      </c>
      <c r="D38" s="48" t="s">
        <v>190</v>
      </c>
      <c r="E38" s="38"/>
      <c r="F38" s="39"/>
      <c r="G38" s="39"/>
      <c r="H38" s="49" t="s">
        <v>191</v>
      </c>
    </row>
    <row r="39" spans="1:8" ht="25" customHeight="1" x14ac:dyDescent="0.25">
      <c r="A39" s="271"/>
      <c r="B39" s="267"/>
      <c r="C39" s="41" t="s">
        <v>16</v>
      </c>
      <c r="D39" s="62"/>
      <c r="E39" s="43"/>
      <c r="F39" s="44"/>
      <c r="G39" s="44"/>
      <c r="H39" s="45"/>
    </row>
    <row r="40" spans="1:8" ht="25" customHeight="1" x14ac:dyDescent="0.25">
      <c r="A40" s="271"/>
      <c r="B40" s="267"/>
      <c r="C40" s="41" t="s">
        <v>220</v>
      </c>
      <c r="D40" s="54"/>
      <c r="E40" s="43"/>
      <c r="F40" s="44"/>
      <c r="G40" s="44"/>
      <c r="H40" s="45"/>
    </row>
  </sheetData>
  <mergeCells count="20">
    <mergeCell ref="A2:A7"/>
    <mergeCell ref="A8:A10"/>
    <mergeCell ref="A11:A13"/>
    <mergeCell ref="A14:A16"/>
    <mergeCell ref="A17:A22"/>
    <mergeCell ref="B2:B4"/>
    <mergeCell ref="B5:B7"/>
    <mergeCell ref="B8:B10"/>
    <mergeCell ref="B11:B13"/>
    <mergeCell ref="B14:B16"/>
    <mergeCell ref="B32:B34"/>
    <mergeCell ref="B35:B37"/>
    <mergeCell ref="B38:B40"/>
    <mergeCell ref="A23:A34"/>
    <mergeCell ref="A35:A40"/>
    <mergeCell ref="B17:B19"/>
    <mergeCell ref="B20:B22"/>
    <mergeCell ref="B23:B25"/>
    <mergeCell ref="B26:B28"/>
    <mergeCell ref="B29:B31"/>
  </mergeCells>
  <hyperlinks>
    <hyperlink ref="H32" r:id="rId1"/>
    <hyperlink ref="H33" r:id="rId2"/>
    <hyperlink ref="H11" r:id="rId3"/>
    <hyperlink ref="H2" r:id="rId4"/>
    <hyperlink ref="H15" r:id="rId5"/>
    <hyperlink ref="H20" r:id="rId6"/>
    <hyperlink ref="H21" r:id="rId7"/>
    <hyperlink ref="H38" r:id="rId8"/>
    <hyperlink ref="H23" r:id="rId9"/>
    <hyperlink ref="H24" r:id="rId10"/>
    <hyperlink ref="H18" r:id="rId11"/>
    <hyperlink ref="H3" r:id="rId12"/>
    <hyperlink ref="H4" r:id="rId13"/>
    <hyperlink ref="H34" r:id="rId14"/>
    <hyperlink ref="H19" r:id="rId15"/>
    <hyperlink ref="H6" r:id="rId16"/>
    <hyperlink ref="H8" r:id="rId17"/>
    <hyperlink ref="H36" r:id="rId18"/>
  </hyperlinks>
  <printOptions gridLines="1"/>
  <pageMargins left="0.7" right="0.7" top="0.75" bottom="0.75" header="0.3" footer="0.3"/>
  <pageSetup scale="68" fitToHeight="0" orientation="landscape"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1"/>
  <sheetViews>
    <sheetView zoomScale="90" zoomScaleNormal="90" zoomScalePageLayoutView="90" workbookViewId="0">
      <pane ySplit="1" topLeftCell="A31" activePane="bottomLeft" state="frozen"/>
      <selection pane="bottomLeft" activeCell="A51" sqref="A51"/>
    </sheetView>
  </sheetViews>
  <sheetFormatPr baseColWidth="10" defaultColWidth="14.5" defaultRowHeight="15.75" customHeight="1" x14ac:dyDescent="0.15"/>
  <cols>
    <col min="1" max="1" width="42.33203125" style="127" customWidth="1"/>
    <col min="2" max="2" width="26.6640625" style="127" customWidth="1"/>
    <col min="3" max="3" width="28.6640625" style="127" customWidth="1"/>
    <col min="4" max="4" width="15.83203125" style="127" customWidth="1"/>
    <col min="5" max="5" width="15.33203125" style="127" customWidth="1"/>
    <col min="6" max="6" width="38.5" style="127" customWidth="1"/>
    <col min="7" max="16384" width="14.5" style="127"/>
  </cols>
  <sheetData>
    <row r="1" spans="1:7" ht="15.75" customHeight="1" x14ac:dyDescent="0.15">
      <c r="A1" s="187" t="s">
        <v>245</v>
      </c>
      <c r="B1" s="188" t="s">
        <v>246</v>
      </c>
      <c r="C1" s="188" t="s">
        <v>247</v>
      </c>
      <c r="D1" s="188" t="str">
        <f>HYPERLINK("http://datamart.cccco.edu/datamart.aspx","Enrollment")</f>
        <v>Enrollment</v>
      </c>
      <c r="E1" s="188" t="s">
        <v>248</v>
      </c>
      <c r="F1" s="188" t="s">
        <v>249</v>
      </c>
      <c r="G1" s="126"/>
    </row>
    <row r="2" spans="1:7" ht="15.75" customHeight="1" x14ac:dyDescent="0.15">
      <c r="A2" s="128" t="str">
        <f>HYPERLINK("https://www.bakersfieldcollege.edu/","Bakersfield College")</f>
        <v>Bakersfield College</v>
      </c>
      <c r="B2" s="129" t="s">
        <v>250</v>
      </c>
      <c r="C2" s="130" t="str">
        <f>HYPERLINK("https://www.bakersfieldcollege.edu/sites/bakersfieldcollege.edu/files/Map0304.pdf","1801 Panorama Dr,")</f>
        <v>1801 Panorama Dr,</v>
      </c>
      <c r="D2" s="131">
        <v>25349</v>
      </c>
      <c r="E2" s="132">
        <v>1913</v>
      </c>
      <c r="F2" s="132"/>
    </row>
    <row r="3" spans="1:7" ht="15.75" customHeight="1" x14ac:dyDescent="0.15">
      <c r="A3" s="133"/>
      <c r="B3" s="129" t="s">
        <v>251</v>
      </c>
      <c r="C3" s="130" t="str">
        <f>HYPERLINK("https://www.bakersfieldcollege.edu/sites/bakersfieldcollege.edu/files/Map0304.pdf","Bakersfield, CA 93305")</f>
        <v>Bakersfield, CA 93305</v>
      </c>
      <c r="D3" s="134"/>
      <c r="E3" s="132"/>
      <c r="F3" s="132"/>
    </row>
    <row r="4" spans="1:7" ht="15.75" customHeight="1" x14ac:dyDescent="0.15">
      <c r="A4" s="133"/>
      <c r="B4" s="129" t="s">
        <v>252</v>
      </c>
      <c r="C4" s="132"/>
      <c r="D4" s="134"/>
      <c r="E4" s="132"/>
      <c r="F4" s="132"/>
    </row>
    <row r="5" spans="1:7" ht="15.75" customHeight="1" x14ac:dyDescent="0.15">
      <c r="A5" s="135"/>
      <c r="B5" s="136"/>
      <c r="C5" s="137"/>
      <c r="D5" s="134"/>
      <c r="E5" s="132"/>
      <c r="F5" s="132"/>
    </row>
    <row r="6" spans="1:7" ht="15.75" customHeight="1" x14ac:dyDescent="0.15">
      <c r="A6" s="138" t="str">
        <f>HYPERLINK("http://www.gocolumbia.edu/","Columbia Community College")</f>
        <v>Columbia Community College</v>
      </c>
      <c r="B6" s="139" t="s">
        <v>255</v>
      </c>
      <c r="C6" s="140" t="str">
        <f>HYPERLINK("http://www.gocolumbia.edu/maps/campusmap.pdf","11600 Columbia College Drive")</f>
        <v>11600 Columbia College Drive</v>
      </c>
      <c r="D6" s="131">
        <v>3912</v>
      </c>
      <c r="E6" s="141">
        <v>1968</v>
      </c>
      <c r="F6" s="141"/>
    </row>
    <row r="7" spans="1:7" ht="15.75" customHeight="1" x14ac:dyDescent="0.15">
      <c r="A7" s="133"/>
      <c r="B7" s="129" t="s">
        <v>256</v>
      </c>
      <c r="C7" s="142" t="str">
        <f>HYPERLINK("http://www.gocolumbia.edu/maps/campusmap.pdf","Sonora, Ca (95370)")</f>
        <v>Sonora, Ca (95370)</v>
      </c>
      <c r="D7" s="134"/>
      <c r="E7" s="132"/>
      <c r="F7" s="132"/>
    </row>
    <row r="8" spans="1:7" ht="15.75" customHeight="1" x14ac:dyDescent="0.15">
      <c r="A8" s="133"/>
      <c r="B8" s="129" t="s">
        <v>252</v>
      </c>
      <c r="C8" s="132"/>
      <c r="D8" s="134"/>
      <c r="E8" s="132"/>
      <c r="F8" s="132"/>
    </row>
    <row r="9" spans="1:7" ht="15.75" customHeight="1" x14ac:dyDescent="0.15">
      <c r="A9" s="135"/>
      <c r="B9" s="144"/>
      <c r="C9" s="145"/>
      <c r="D9" s="134"/>
      <c r="E9" s="145"/>
      <c r="F9" s="145"/>
    </row>
    <row r="10" spans="1:7" ht="15.75" customHeight="1" x14ac:dyDescent="0.15">
      <c r="A10" s="138" t="str">
        <f>HYPERLINK("http://www.cos.edu/","College of the Sequoias")</f>
        <v>College of the Sequoias</v>
      </c>
      <c r="B10" s="129" t="s">
        <v>257</v>
      </c>
      <c r="C10" s="130" t="str">
        <f>HYPERLINK("http://www.cos.edu/Documents/COS%20Visalia%20Map.pdf","915 S Mooney Blvd")</f>
        <v>915 S Mooney Blvd</v>
      </c>
      <c r="D10" s="131">
        <v>14304</v>
      </c>
      <c r="E10" s="132">
        <v>1926</v>
      </c>
      <c r="F10" s="132"/>
    </row>
    <row r="11" spans="1:7" ht="15.75" customHeight="1" x14ac:dyDescent="0.15">
      <c r="A11" s="133"/>
      <c r="B11" s="129" t="s">
        <v>258</v>
      </c>
      <c r="C11" s="130" t="str">
        <f>HYPERLINK("http://www.cos.edu/Documents/COS%20Visalia%20Map.pdf","Visalia, CA 93277‎")</f>
        <v>Visalia, CA 93277‎</v>
      </c>
      <c r="D11" s="134"/>
      <c r="E11" s="132"/>
      <c r="F11" s="132"/>
    </row>
    <row r="12" spans="1:7" ht="15.75" customHeight="1" x14ac:dyDescent="0.15">
      <c r="A12" s="133"/>
      <c r="B12" s="129" t="s">
        <v>259</v>
      </c>
      <c r="C12" s="132"/>
      <c r="D12" s="134"/>
      <c r="E12" s="137"/>
      <c r="F12" s="132"/>
    </row>
    <row r="13" spans="1:7" ht="15.75" customHeight="1" x14ac:dyDescent="0.15">
      <c r="A13" s="135"/>
      <c r="B13" s="144"/>
      <c r="C13" s="143"/>
      <c r="D13" s="134"/>
      <c r="E13" s="145"/>
      <c r="F13" s="145"/>
    </row>
    <row r="14" spans="1:7" ht="15.75" customHeight="1" x14ac:dyDescent="0.15">
      <c r="A14" s="138" t="str">
        <f>HYPERLINK("http://www.fresnocitycollege.edu/","Fresno City College")</f>
        <v>Fresno City College</v>
      </c>
      <c r="B14" s="129" t="s">
        <v>260</v>
      </c>
      <c r="C14" s="142" t="str">
        <f>HYPERLINK("https://docs.google.com/viewerng/viewer?url=www.fresnocitycollege.edu/Modules/ShowDocument.aspx?documentid%3D5606","Fresno City College")</f>
        <v>Fresno City College</v>
      </c>
      <c r="D14" s="131">
        <v>32510</v>
      </c>
      <c r="E14" s="132">
        <v>1910</v>
      </c>
      <c r="F14" s="132"/>
    </row>
    <row r="15" spans="1:7" ht="15.75" customHeight="1" x14ac:dyDescent="0.15">
      <c r="A15" s="133"/>
      <c r="B15" s="129" t="s">
        <v>261</v>
      </c>
      <c r="C15" s="142" t="str">
        <f>HYPERLINK("https://docs.google.com/viewerng/viewer?url=www.fresnocitycollege.edu/Modules/ShowDocument.aspx?documentid%3D5606","Student Activities")</f>
        <v>Student Activities</v>
      </c>
      <c r="D15" s="134"/>
      <c r="E15" s="132"/>
      <c r="F15" s="132"/>
    </row>
    <row r="16" spans="1:7" ht="15.75" customHeight="1" x14ac:dyDescent="0.15">
      <c r="A16" s="133"/>
      <c r="B16" s="129"/>
      <c r="C16" s="142" t="str">
        <f>HYPERLINK("https://docs.google.com/viewerng/viewer?url=www.fresnocitycollege.edu/Modules/ShowDocument.aspx?documentid%3D5606","1101 E. University, Fresno, CA")</f>
        <v>1101 E. University, Fresno, CA</v>
      </c>
      <c r="D16" s="134"/>
      <c r="E16" s="132"/>
      <c r="F16" s="132"/>
    </row>
    <row r="17" spans="1:6" ht="15.75" customHeight="1" x14ac:dyDescent="0.15">
      <c r="A17" s="135"/>
      <c r="B17" s="144"/>
      <c r="C17" s="147" t="str">
        <f>HYPERLINK("https://docs.google.com/viewerng/viewer?url=www.fresnocitycollege.edu/Modules/ShowDocument.aspx?documentid%3D5606","93741")</f>
        <v>93741</v>
      </c>
      <c r="D17" s="134"/>
      <c r="E17" s="145"/>
      <c r="F17" s="145"/>
    </row>
    <row r="18" spans="1:6" ht="15.75" customHeight="1" x14ac:dyDescent="0.15">
      <c r="A18" s="138" t="str">
        <f>HYPERLINK("http://www.mccd.edu/","Merced College")</f>
        <v>Merced College</v>
      </c>
      <c r="B18" s="129" t="s">
        <v>257</v>
      </c>
      <c r="C18" s="148" t="str">
        <f>HYPERLINK("http://www.mccd.edu/about_us/contact_us/downloads/Campus%20Map%20Final%202014.pdf","Merced College 3600 M Street")</f>
        <v>Merced College 3600 M Street</v>
      </c>
      <c r="D18" s="131">
        <v>14611</v>
      </c>
      <c r="E18" s="132">
        <v>1962</v>
      </c>
      <c r="F18" s="132"/>
    </row>
    <row r="19" spans="1:6" ht="15.75" customHeight="1" x14ac:dyDescent="0.15">
      <c r="A19" s="133"/>
      <c r="B19" s="129" t="s">
        <v>262</v>
      </c>
      <c r="C19" s="130" t="str">
        <f>HYPERLINK("http://www.mccd.edu/about_us/contact_us/downloads/Campus%20Map%20Final%202014.pdf","Merced CA 95348")</f>
        <v>Merced CA 95348</v>
      </c>
      <c r="D19" s="134"/>
      <c r="E19" s="132"/>
      <c r="F19" s="132"/>
    </row>
    <row r="20" spans="1:6" ht="15.75" customHeight="1" x14ac:dyDescent="0.15">
      <c r="A20" s="133"/>
      <c r="B20" s="129" t="s">
        <v>263</v>
      </c>
      <c r="D20" s="134"/>
      <c r="E20" s="132"/>
      <c r="F20" s="132"/>
    </row>
    <row r="21" spans="1:6" ht="15.75" customHeight="1" x14ac:dyDescent="0.15">
      <c r="A21" s="135"/>
      <c r="B21" s="144" t="s">
        <v>264</v>
      </c>
      <c r="C21" s="143"/>
      <c r="D21" s="134"/>
      <c r="E21" s="145"/>
      <c r="F21" s="145"/>
    </row>
    <row r="22" spans="1:6" ht="15.75" customHeight="1" x14ac:dyDescent="0.15">
      <c r="A22" s="138" t="str">
        <f>HYPERLINK("http://www.mjc.edu/","Modesto Junior College")</f>
        <v>Modesto Junior College</v>
      </c>
      <c r="B22" s="129" t="s">
        <v>265</v>
      </c>
      <c r="C22" s="130" t="s">
        <v>266</v>
      </c>
      <c r="D22" s="131">
        <v>24304</v>
      </c>
      <c r="E22" s="132">
        <v>1921</v>
      </c>
      <c r="F22" s="132"/>
    </row>
    <row r="23" spans="1:6" ht="15.75" customHeight="1" x14ac:dyDescent="0.15">
      <c r="A23" s="133"/>
      <c r="B23" s="129"/>
      <c r="C23" s="149" t="str">
        <f>HYPERLINK("https://www.mjc.edu/instruction/documents/catalog/1415/campus_maps_14_15.pdf","Modesto, CA 95350")</f>
        <v>Modesto, CA 95350</v>
      </c>
      <c r="D23" s="134"/>
      <c r="E23" s="132"/>
      <c r="F23" s="132"/>
    </row>
    <row r="24" spans="1:6" ht="15.75" customHeight="1" x14ac:dyDescent="0.15">
      <c r="A24" s="133"/>
      <c r="B24" s="129"/>
      <c r="C24" s="132"/>
      <c r="D24" s="134"/>
      <c r="E24" s="132"/>
      <c r="F24" s="132"/>
    </row>
    <row r="25" spans="1:6" ht="15.75" customHeight="1" x14ac:dyDescent="0.15">
      <c r="A25" s="135"/>
      <c r="B25" s="144"/>
      <c r="C25" s="145"/>
      <c r="D25" s="134"/>
      <c r="E25" s="145"/>
      <c r="F25" s="145"/>
    </row>
    <row r="26" spans="1:6" ht="15.75" customHeight="1" x14ac:dyDescent="0.15">
      <c r="A26" s="138" t="str">
        <f>HYPERLINK("https://www.portervillecollege.edu/","Porterville College")</f>
        <v>Porterville College</v>
      </c>
      <c r="B26" s="129"/>
      <c r="C26" s="150" t="str">
        <f>HYPERLINK("https://www.portervillecollege.edu/getting-started/campus-map","100 E. College Avenue")</f>
        <v>100 E. College Avenue</v>
      </c>
      <c r="D26" s="131">
        <v>5036</v>
      </c>
      <c r="E26" s="132">
        <v>1927</v>
      </c>
      <c r="F26" s="151" t="s">
        <v>267</v>
      </c>
    </row>
    <row r="27" spans="1:6" ht="15.75" customHeight="1" x14ac:dyDescent="0.15">
      <c r="A27" s="133"/>
      <c r="B27" s="129"/>
      <c r="C27" s="150" t="str">
        <f>HYPERLINK("https://www.portervillecollege.edu/getting-started/campus-map","Porterville, CA 93257")</f>
        <v>Porterville, CA 93257</v>
      </c>
      <c r="D27" s="134"/>
      <c r="E27" s="132"/>
      <c r="F27" s="132"/>
    </row>
    <row r="28" spans="1:6" ht="15.75" customHeight="1" x14ac:dyDescent="0.15">
      <c r="A28" s="133"/>
      <c r="B28" s="129"/>
      <c r="C28" s="132"/>
      <c r="D28" s="134"/>
      <c r="E28" s="132"/>
      <c r="F28" s="132"/>
    </row>
    <row r="29" spans="1:6" ht="15.75" customHeight="1" x14ac:dyDescent="0.15">
      <c r="A29" s="135"/>
      <c r="B29" s="144"/>
      <c r="C29" s="143"/>
      <c r="D29" s="134"/>
      <c r="E29" s="145"/>
      <c r="F29" s="145"/>
    </row>
    <row r="30" spans="1:6" ht="15.75" customHeight="1" x14ac:dyDescent="0.15">
      <c r="A30" s="138" t="str">
        <f>HYPERLINK("http://www.reedleycollege.edu/","Reedley College")</f>
        <v>Reedley College</v>
      </c>
      <c r="B30" s="129"/>
      <c r="C30" s="142" t="str">
        <f>HYPERLINK("http://www.reedleycollege.edu/Modules/ShowDocument.aspx?documentid=3564","995 N Reed Ave,")</f>
        <v>995 N Reed Ave,</v>
      </c>
      <c r="D30" s="131">
        <v>20262</v>
      </c>
      <c r="E30" s="132">
        <v>1926</v>
      </c>
      <c r="F30" s="132"/>
    </row>
    <row r="31" spans="1:6" ht="15.75" customHeight="1" x14ac:dyDescent="0.15">
      <c r="A31" s="133"/>
      <c r="B31" s="152"/>
      <c r="C31" s="142" t="str">
        <f>HYPERLINK("http://www.reedleycollege.edu/Modules/ShowDocument.aspx?documentid=3564","Reedley, CA 93654")</f>
        <v>Reedley, CA 93654</v>
      </c>
      <c r="D31" s="134"/>
      <c r="E31" s="132"/>
      <c r="F31" s="132"/>
    </row>
    <row r="32" spans="1:6" ht="15.75" customHeight="1" x14ac:dyDescent="0.15">
      <c r="A32" s="133"/>
      <c r="B32" s="129"/>
      <c r="C32" s="132"/>
      <c r="D32" s="134"/>
      <c r="E32" s="132"/>
      <c r="F32" s="132"/>
    </row>
    <row r="33" spans="1:6" ht="15.75" customHeight="1" x14ac:dyDescent="0.15">
      <c r="A33" s="135"/>
      <c r="B33" s="144"/>
      <c r="C33" s="145"/>
      <c r="D33" s="134"/>
      <c r="E33" s="145"/>
      <c r="F33" s="145"/>
    </row>
    <row r="34" spans="1:6" ht="15.75" customHeight="1" x14ac:dyDescent="0.15">
      <c r="A34" s="153" t="str">
        <f>HYPERLINK("http://www.deltacollege.edu/","San Joaquin Delta College")</f>
        <v>San Joaquin Delta College</v>
      </c>
      <c r="B34" s="129" t="s">
        <v>268</v>
      </c>
      <c r="C34" s="130" t="str">
        <f>HYPERLINK("https://www.deltacollege.edu/info/general/map/campusmap_lg_pkg.html","San Joaquin Delta College")</f>
        <v>San Joaquin Delta College</v>
      </c>
      <c r="D34" s="131">
        <v>24004</v>
      </c>
      <c r="E34" s="132">
        <v>1935</v>
      </c>
      <c r="F34" s="132"/>
    </row>
    <row r="35" spans="1:6" ht="15.75" customHeight="1" x14ac:dyDescent="0.15">
      <c r="A35" s="133"/>
      <c r="B35" s="152" t="s">
        <v>269</v>
      </c>
      <c r="C35" s="130" t="str">
        <f>HYPERLINK("https://www.deltacollege.edu/info/general/map/campusmap_lg_pkg.html","5151 Pacific Ave")</f>
        <v>5151 Pacific Ave</v>
      </c>
      <c r="D35" s="134"/>
      <c r="E35" s="132"/>
      <c r="F35" s="132"/>
    </row>
    <row r="36" spans="1:6" ht="15.75" customHeight="1" x14ac:dyDescent="0.15">
      <c r="A36" s="133"/>
      <c r="B36" s="129" t="s">
        <v>270</v>
      </c>
      <c r="C36" s="130" t="str">
        <f>HYPERLINK("https://www.deltacollege.edu/info/general/map/campusmap_lg_pkg.html","Stockton, California 95207")</f>
        <v>Stockton, California 95207</v>
      </c>
      <c r="D36" s="134"/>
      <c r="E36" s="132"/>
      <c r="F36" s="132"/>
    </row>
    <row r="37" spans="1:6" ht="13" x14ac:dyDescent="0.15">
      <c r="A37" s="135"/>
      <c r="B37" s="144" t="s">
        <v>271</v>
      </c>
      <c r="C37" s="143"/>
      <c r="D37" s="134"/>
      <c r="E37" s="145"/>
      <c r="F37" s="145"/>
    </row>
    <row r="38" spans="1:6" ht="13" x14ac:dyDescent="0.15">
      <c r="A38" s="138" t="str">
        <f>HYPERLINK("http://www.westhillscollege.com/coalinga/","West Hills College: Coalinga")</f>
        <v>West Hills College: Coalinga</v>
      </c>
      <c r="C38" s="155" t="str">
        <f>HYPERLINK("http://www.westhillscollege.com/coalinga/about/facilities/documents/WHCC-Campus-Map.pdf","300 Cherry Lane")</f>
        <v>300 Cherry Lane</v>
      </c>
      <c r="D38" s="131">
        <v>3902</v>
      </c>
      <c r="E38" s="132">
        <v>1932</v>
      </c>
      <c r="F38" s="132"/>
    </row>
    <row r="39" spans="1:6" ht="13" x14ac:dyDescent="0.15">
      <c r="A39" s="133"/>
      <c r="C39" s="155" t="str">
        <f>HYPERLINK("http://www.westhillscollege.com/coalinga/about/facilities/documents/WHCC-Campus-Map.pdf","Coalinga, CA 93210")</f>
        <v>Coalinga, CA 93210</v>
      </c>
      <c r="D39" s="134"/>
      <c r="E39" s="132"/>
      <c r="F39" s="132"/>
    </row>
    <row r="40" spans="1:6" ht="13" x14ac:dyDescent="0.15">
      <c r="A40" s="133"/>
      <c r="B40" s="129"/>
      <c r="C40" s="156"/>
      <c r="D40" s="134"/>
      <c r="E40" s="132"/>
      <c r="F40" s="132"/>
    </row>
    <row r="41" spans="1:6" ht="13" x14ac:dyDescent="0.15">
      <c r="A41" s="135"/>
      <c r="B41" s="144"/>
      <c r="C41" s="157"/>
      <c r="D41" s="134"/>
      <c r="E41" s="145"/>
      <c r="F41" s="145"/>
    </row>
    <row r="42" spans="1:6" ht="15.75" customHeight="1" x14ac:dyDescent="0.15">
      <c r="A42" s="138" t="str">
        <f>HYPERLINK("http://www.westhillscollege.com/lemoore/","West Hills College: Lemoore")</f>
        <v>West Hills College: Lemoore</v>
      </c>
      <c r="B42" s="129" t="s">
        <v>272</v>
      </c>
      <c r="C42" s="155" t="str">
        <f>HYPERLINK("http://www.westhillscollege.com/coalinga/about/facilities/documents/WHCC-Campus-Map.pdf","555 College Avenue")</f>
        <v>555 College Avenue</v>
      </c>
      <c r="D42" s="131">
        <v>5729</v>
      </c>
      <c r="E42" s="132"/>
      <c r="F42" s="158" t="s">
        <v>273</v>
      </c>
    </row>
    <row r="43" spans="1:6" ht="13" x14ac:dyDescent="0.15">
      <c r="A43" s="133"/>
      <c r="B43" s="159" t="s">
        <v>274</v>
      </c>
      <c r="C43" s="155" t="str">
        <f>HYPERLINK("http://www.westhillscollege.com/coalinga/about/facilities/documents/WHCC-Campus-Map.pdf","Lemoore, CA 93245")</f>
        <v>Lemoore, CA 93245</v>
      </c>
      <c r="D43" s="134"/>
      <c r="E43" s="132"/>
      <c r="F43" s="132"/>
    </row>
    <row r="44" spans="1:6" ht="13" x14ac:dyDescent="0.15">
      <c r="A44" s="133"/>
      <c r="B44" s="146"/>
      <c r="C44" s="134"/>
      <c r="D44" s="134"/>
      <c r="E44" s="132"/>
      <c r="F44" s="132"/>
    </row>
    <row r="45" spans="1:6" ht="13" x14ac:dyDescent="0.15">
      <c r="A45" s="135"/>
      <c r="B45" s="160"/>
      <c r="C45" s="161"/>
      <c r="D45" s="134"/>
      <c r="E45" s="145"/>
      <c r="F45" s="145"/>
    </row>
    <row r="46" spans="1:6" ht="13" x14ac:dyDescent="0.15">
      <c r="A46" s="138" t="str">
        <f>HYPERLINK("http://www.willowinternationalcenter.com/","Clovis Community College Center")</f>
        <v>Clovis Community College Center</v>
      </c>
      <c r="B46" s="139"/>
      <c r="C46" s="155" t="str">
        <f>HYPERLINK("http://www.cloviscenter.com/Modules/ShowDocument.aspx?documentid=1710","10309 N Willow Ave, ")</f>
        <v xml:space="preserve">10309 N Willow Ave, </v>
      </c>
      <c r="D46" s="131">
        <v>18195</v>
      </c>
      <c r="E46" s="132"/>
      <c r="F46" s="151" t="s">
        <v>275</v>
      </c>
    </row>
    <row r="47" spans="1:6" ht="13" x14ac:dyDescent="0.15">
      <c r="A47" s="133"/>
      <c r="B47" s="129"/>
      <c r="C47" s="162" t="str">
        <f>HYPERLINK("http://www.cloviscenter.com/Modules/ShowDocument.aspx?documentid=1710","Fresno, Ca 93730")</f>
        <v>Fresno, Ca 93730</v>
      </c>
      <c r="D47" s="134"/>
      <c r="E47" s="132"/>
      <c r="F47" s="132"/>
    </row>
    <row r="48" spans="1:6" ht="13" x14ac:dyDescent="0.15">
      <c r="A48" s="133"/>
      <c r="B48" s="129"/>
      <c r="C48" s="134"/>
      <c r="D48" s="134"/>
      <c r="E48" s="132"/>
      <c r="F48" s="132"/>
    </row>
    <row r="49" spans="1:6" ht="13" x14ac:dyDescent="0.15">
      <c r="A49" s="154"/>
      <c r="B49" s="163"/>
      <c r="C49" s="134"/>
      <c r="D49" s="134"/>
      <c r="E49" s="132"/>
      <c r="F49" s="164"/>
    </row>
    <row r="50" spans="1:6" ht="13" x14ac:dyDescent="0.15">
      <c r="A50" s="165"/>
      <c r="B50" s="166"/>
      <c r="C50" s="167"/>
      <c r="D50" s="168"/>
      <c r="E50" s="132"/>
      <c r="F50" s="169"/>
    </row>
    <row r="51" spans="1:6" ht="16" x14ac:dyDescent="0.2">
      <c r="A51" s="195" t="s">
        <v>295</v>
      </c>
      <c r="B51" s="170" t="s">
        <v>282</v>
      </c>
      <c r="C51" s="171" t="s">
        <v>283</v>
      </c>
      <c r="D51" s="172"/>
      <c r="E51" s="173"/>
      <c r="F51" s="174" t="s">
        <v>275</v>
      </c>
    </row>
    <row r="52" spans="1:6" ht="13" x14ac:dyDescent="0.15">
      <c r="A52" s="175"/>
      <c r="B52" s="129" t="s">
        <v>284</v>
      </c>
      <c r="C52" s="176" t="s">
        <v>285</v>
      </c>
      <c r="D52" s="134"/>
      <c r="E52" s="132"/>
      <c r="F52" s="177"/>
    </row>
    <row r="53" spans="1:6" ht="13" x14ac:dyDescent="0.15">
      <c r="A53" s="175"/>
      <c r="B53" s="129" t="s">
        <v>286</v>
      </c>
      <c r="C53" s="134"/>
      <c r="D53" s="134"/>
      <c r="E53" s="132"/>
      <c r="F53" s="177"/>
    </row>
    <row r="54" spans="1:6" ht="13" x14ac:dyDescent="0.15">
      <c r="A54" s="178"/>
      <c r="B54" s="179"/>
      <c r="C54" s="180"/>
      <c r="D54" s="181"/>
      <c r="E54" s="182"/>
      <c r="F54" s="183"/>
    </row>
    <row r="55" spans="1:6" ht="15.75" customHeight="1" x14ac:dyDescent="0.15">
      <c r="D55" s="184"/>
    </row>
    <row r="58" spans="1:6" ht="15.75" customHeight="1" x14ac:dyDescent="0.15">
      <c r="A58" s="185"/>
      <c r="B58" s="185" t="s">
        <v>287</v>
      </c>
      <c r="C58" s="185" t="s">
        <v>288</v>
      </c>
      <c r="D58" s="185" t="s">
        <v>289</v>
      </c>
    </row>
    <row r="59" spans="1:6" ht="15.75" customHeight="1" x14ac:dyDescent="0.15">
      <c r="B59" s="184" t="s">
        <v>290</v>
      </c>
      <c r="C59" s="186" t="s">
        <v>291</v>
      </c>
    </row>
    <row r="60" spans="1:6" ht="15.75" customHeight="1" x14ac:dyDescent="0.15">
      <c r="B60" s="184" t="s">
        <v>292</v>
      </c>
      <c r="C60" s="184" t="s">
        <v>293</v>
      </c>
    </row>
    <row r="61" spans="1:6" ht="15.75" customHeight="1" x14ac:dyDescent="0.15">
      <c r="B61" s="184" t="s">
        <v>294</v>
      </c>
    </row>
  </sheetData>
  <hyperlinks>
    <hyperlink ref="D1" r:id="rId1" display="http://datamart.cccco.edu/datamart.aspx"/>
    <hyperlink ref="A2" r:id="rId2" display="https://www.bakersfieldcollege.edu/"/>
    <hyperlink ref="C2" r:id="rId3" display="https://www.bakersfieldcollege.edu/sites/bakersfieldcollege.edu/files/Map0304.pdf"/>
    <hyperlink ref="C3" r:id="rId4" display="https://www.bakersfieldcollege.edu/sites/bakersfieldcollege.edu/files/Map0304.pdf"/>
    <hyperlink ref="A6" r:id="rId5" display="http://www.gocolumbia.edu/"/>
    <hyperlink ref="C6" r:id="rId6" display="http://www.gocolumbia.edu/maps/campusmap.pdf"/>
    <hyperlink ref="C7" r:id="rId7" display="http://www.gocolumbia.edu/maps/campusmap.pdf"/>
    <hyperlink ref="A10" r:id="rId8" display="http://www.cos.edu/"/>
    <hyperlink ref="C10" r:id="rId9" display="http://www.cos.edu/Documents/COS Visalia Map.pdf"/>
    <hyperlink ref="C11" r:id="rId10" display="http://www.cos.edu/Documents/COS Visalia Map.pdf"/>
    <hyperlink ref="A14" r:id="rId11" display="http://www.fresnocitycollege.edu/"/>
    <hyperlink ref="C14" r:id="rId12" display="https://docs.google.com/viewerng/viewer?url=www.fresnocitycollege.edu/Modules/ShowDocument.aspx?documentid%3D5606"/>
    <hyperlink ref="C15" r:id="rId13" display="https://docs.google.com/viewerng/viewer?url=www.fresnocitycollege.edu/Modules/ShowDocument.aspx?documentid%3D5606"/>
    <hyperlink ref="C16" r:id="rId14" display="https://docs.google.com/viewerng/viewer?url=www.fresnocitycollege.edu/Modules/ShowDocument.aspx?documentid%3D5606"/>
    <hyperlink ref="C17" r:id="rId15" display="https://docs.google.com/viewerng/viewer?url=www.fresnocitycollege.edu/Modules/ShowDocument.aspx?documentid%3D5606"/>
    <hyperlink ref="A18" r:id="rId16" display="http://www.mccd.edu/"/>
    <hyperlink ref="C18" r:id="rId17" display="http://www.mccd.edu/about_us/contact_us/downloads/Campus Map Final 2014.pdf"/>
    <hyperlink ref="C19" r:id="rId18" display="http://www.mccd.edu/about_us/contact_us/downloads/Campus Map Final 2014.pdf"/>
    <hyperlink ref="A22" r:id="rId19" display="http://www.mjc.edu/"/>
    <hyperlink ref="C22" r:id="rId20" display="https://www.mjc.edu/instruction/documents/catalog/1415/campus_maps_14_15.pdf"/>
    <hyperlink ref="C23" r:id="rId21" display="https://www.mjc.edu/instruction/documents/catalog/1415/campus_maps_14_15.pdf"/>
    <hyperlink ref="A26" r:id="rId22" display="https://www.portervillecollege.edu/"/>
    <hyperlink ref="C26" r:id="rId23" display="https://www.portervillecollege.edu/getting-started/campus-map"/>
    <hyperlink ref="F26" r:id="rId24"/>
    <hyperlink ref="C27" r:id="rId25" display="https://www.portervillecollege.edu/getting-started/campus-map"/>
    <hyperlink ref="A30" r:id="rId26" display="http://www.reedleycollege.edu/"/>
    <hyperlink ref="C30" r:id="rId27" display="http://www.reedleycollege.edu/Modules/ShowDocument.aspx?documentid=3564"/>
    <hyperlink ref="C31" r:id="rId28" display="http://www.reedleycollege.edu/Modules/ShowDocument.aspx?documentid=3564"/>
    <hyperlink ref="A34" r:id="rId29" display="http://www.deltacollege.edu/"/>
    <hyperlink ref="C34" r:id="rId30" display="https://www.deltacollege.edu/info/general/map/campusmap_lg_pkg.html"/>
    <hyperlink ref="C35" r:id="rId31" display="https://www.deltacollege.edu/info/general/map/campusmap_lg_pkg.html"/>
    <hyperlink ref="C36" r:id="rId32" display="https://www.deltacollege.edu/info/general/map/campusmap_lg_pkg.html"/>
    <hyperlink ref="A38" r:id="rId33" display="http://www.westhillscollege.com/coalinga/"/>
    <hyperlink ref="C38" r:id="rId34" display="http://www.westhillscollege.com/coalinga/about/facilities/documents/WHCC-Campus-Map.pdf"/>
    <hyperlink ref="C39" r:id="rId35" display="http://www.westhillscollege.com/coalinga/about/facilities/documents/WHCC-Campus-Map.pdf"/>
    <hyperlink ref="A42" r:id="rId36" display="http://www.westhillscollege.com/lemoore/"/>
    <hyperlink ref="C42" r:id="rId37" display="http://www.westhillscollege.com/coalinga/about/facilities/documents/WHCC-Campus-Map.pdf"/>
    <hyperlink ref="F42" r:id="rId38"/>
    <hyperlink ref="C43" r:id="rId39" display="http://www.westhillscollege.com/coalinga/about/facilities/documents/WHCC-Campus-Map.pdf"/>
    <hyperlink ref="A46" r:id="rId40" display="http://www.willowinternationalcenter.com/"/>
    <hyperlink ref="C46" r:id="rId41" display="http://www.cloviscenter.com/Modules/ShowDocument.aspx?documentid=1710"/>
    <hyperlink ref="F46" r:id="rId42"/>
    <hyperlink ref="C47" r:id="rId43" display="http://www.cloviscenter.com/Modules/ShowDocument.aspx?documentid=1710"/>
    <hyperlink ref="F51" r:id="rId44"/>
    <hyperlink ref="A51" r:id="rId45"/>
  </hyperlinks>
  <pageMargins left="0.7" right="0.7" top="0.75" bottom="0.75" header="0.3" footer="0.3"/>
  <pageSetup scale="49" fitToHeight="0" orientation="landscape" r:id="rId4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8D81C2F-27ED-49AF-A579-95F0BC6E81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Executive Board</vt:lpstr>
      <vt:lpstr>Master Contact List</vt:lpstr>
      <vt:lpstr>Delegate Info.</vt:lpstr>
      <vt:lpstr>Location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roster</dc:title>
  <dc:creator>Dulce Garcia</dc:creator>
  <cp:keywords/>
  <cp:lastModifiedBy>Microsoft Office User</cp:lastModifiedBy>
  <cp:lastPrinted>2016-06-24T20:19:21Z</cp:lastPrinted>
  <dcterms:created xsi:type="dcterms:W3CDTF">2016-05-29T05:49:56Z</dcterms:created>
  <dcterms:modified xsi:type="dcterms:W3CDTF">2016-08-23T08:15:09Z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