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5" windowWidth="28800" windowHeight="16245" tabRatio="504" xr2:uid="{00000000-000D-0000-FFFF-FFFF00000000}"/>
  </bookViews>
  <sheets>
    <sheet name="Executive Board" sheetId="2" r:id="rId1"/>
    <sheet name="Master Contact List" sheetId="6" r:id="rId2"/>
    <sheet name="Delegate Info." sheetId="7" r:id="rId3"/>
    <sheet name="Location" sheetId="8" r:id="rId4"/>
  </sheets>
  <definedNames>
    <definedName name="_xlnm.Print_Titles" localSheetId="0">'Executive Board'!$1:$3</definedName>
    <definedName name="StudentList">Students[POSITION]</definedName>
    <definedName name="StudentName">#REF!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8" l="1"/>
  <c r="C47" i="8"/>
  <c r="C46" i="8"/>
  <c r="A46" i="8"/>
  <c r="C43" i="8"/>
  <c r="C42" i="8"/>
  <c r="A42" i="8"/>
  <c r="C39" i="8"/>
  <c r="C38" i="8"/>
  <c r="A38" i="8"/>
  <c r="C36" i="8"/>
  <c r="C35" i="8"/>
  <c r="C34" i="8"/>
  <c r="A34" i="8"/>
  <c r="C31" i="8"/>
  <c r="C30" i="8"/>
  <c r="C27" i="8"/>
  <c r="C26" i="8"/>
  <c r="A26" i="8"/>
  <c r="C23" i="8"/>
  <c r="A22" i="8"/>
  <c r="C19" i="8"/>
  <c r="C18" i="8"/>
  <c r="A18" i="8"/>
  <c r="C17" i="8"/>
  <c r="C16" i="8"/>
  <c r="C15" i="8"/>
  <c r="C14" i="8"/>
  <c r="A14" i="8"/>
  <c r="C11" i="8"/>
  <c r="C10" i="8"/>
  <c r="A10" i="8"/>
  <c r="C7" i="8"/>
  <c r="C6" i="8"/>
  <c r="A6" i="8"/>
  <c r="C3" i="8"/>
  <c r="C2" i="8"/>
  <c r="A2" i="8"/>
  <c r="D1" i="8"/>
  <c r="B9" i="2"/>
  <c r="B7" i="2"/>
</calcChain>
</file>

<file path=xl/sharedStrings.xml><?xml version="1.0" encoding="utf-8"?>
<sst xmlns="http://schemas.openxmlformats.org/spreadsheetml/2006/main" count="544" uniqueCount="336">
  <si>
    <t>EMAIL</t>
  </si>
  <si>
    <t xml:space="preserve"> </t>
  </si>
  <si>
    <t xml:space="preserve">  </t>
  </si>
  <si>
    <t>Region V: Master Contact List</t>
  </si>
  <si>
    <t>Name</t>
  </si>
  <si>
    <t>Office Number</t>
  </si>
  <si>
    <t>Cell Number</t>
  </si>
  <si>
    <t>Email</t>
  </si>
  <si>
    <t>YCCD</t>
  </si>
  <si>
    <t>Columbia</t>
  </si>
  <si>
    <t>Advisor</t>
  </si>
  <si>
    <t xml:space="preserve">Doryalyn Foletti </t>
  </si>
  <si>
    <t>President</t>
  </si>
  <si>
    <t>Errin Bass</t>
  </si>
  <si>
    <t>Vice-President</t>
  </si>
  <si>
    <t>Director of Finance</t>
  </si>
  <si>
    <t>Secretary</t>
  </si>
  <si>
    <t>Director of Communications</t>
  </si>
  <si>
    <t>Director of Events</t>
  </si>
  <si>
    <t>Director of Legislation</t>
  </si>
  <si>
    <t xml:space="preserve">Student Trustee </t>
  </si>
  <si>
    <t>MJC</t>
  </si>
  <si>
    <t>Executive Vice President</t>
  </si>
  <si>
    <t>Executive Secretary</t>
  </si>
  <si>
    <t>Vice President of Legislation</t>
  </si>
  <si>
    <t>Vice President of Finance</t>
  </si>
  <si>
    <t>Vice President of Operations</t>
  </si>
  <si>
    <t>Vice President of Activities</t>
  </si>
  <si>
    <t>Vice President of Communications</t>
  </si>
  <si>
    <t>Speaker of the Inter-Club Council</t>
  </si>
  <si>
    <t>Deputy Speaker of the Inter-Club Council</t>
  </si>
  <si>
    <t>Clerk of the Inter-Club Council</t>
  </si>
  <si>
    <t>COS</t>
  </si>
  <si>
    <t>Sequoias</t>
  </si>
  <si>
    <t>Student Body Ambassador</t>
  </si>
  <si>
    <t>Commissioner of Activities</t>
  </si>
  <si>
    <t>Commissioner of Clubs</t>
  </si>
  <si>
    <t>Commissioner of Publicity/Art</t>
  </si>
  <si>
    <t>Commissioner of Records</t>
  </si>
  <si>
    <t>Merced</t>
  </si>
  <si>
    <t>Raul Alcala</t>
  </si>
  <si>
    <t>Treasurer</t>
  </si>
  <si>
    <t>SJDC</t>
  </si>
  <si>
    <t>Delta</t>
  </si>
  <si>
    <t>asdcpresident@deltacollege.edu</t>
  </si>
  <si>
    <t>Vice President Student Affairs</t>
  </si>
  <si>
    <t>asdcvpstudentaffairs@deltacollege.edu</t>
  </si>
  <si>
    <t>asdcsecretary@deltacollege.edu</t>
  </si>
  <si>
    <t>asdctreasurer@deltacollege.edu</t>
  </si>
  <si>
    <t>Senator of Public Relations</t>
  </si>
  <si>
    <t>asdcpublicrelations@deltacollege.edu</t>
  </si>
  <si>
    <t>Senator of Legislative Affairs</t>
  </si>
  <si>
    <t>asdclegislativeaffairs@deltacollege.edu</t>
  </si>
  <si>
    <t>Senator of Activities</t>
  </si>
  <si>
    <t>asdcsenatorofactivities@deltacollege.edu</t>
  </si>
  <si>
    <t>Senator of College and Community</t>
  </si>
  <si>
    <t>Senator at Large</t>
  </si>
  <si>
    <t>Kern</t>
  </si>
  <si>
    <t>Bakersfield</t>
  </si>
  <si>
    <t>Vice President</t>
  </si>
  <si>
    <t>bcsgavice@bakersfieldcollege.edu</t>
  </si>
  <si>
    <t>Director of Student Organizations</t>
  </si>
  <si>
    <t>Dontae Smith</t>
  </si>
  <si>
    <t>Director of Activities</t>
  </si>
  <si>
    <t>Director of Legislative Affairs</t>
  </si>
  <si>
    <t>Manny Zavala</t>
  </si>
  <si>
    <t>Public Relations</t>
  </si>
  <si>
    <t>Student Activities Manager</t>
  </si>
  <si>
    <t>StudOrg Funding Manager</t>
  </si>
  <si>
    <t>Legislative Affairs Manager</t>
  </si>
  <si>
    <t>Parliamentarian</t>
  </si>
  <si>
    <t>Porterville</t>
  </si>
  <si>
    <t>Carrin Blyth</t>
  </si>
  <si>
    <t>Historian</t>
  </si>
  <si>
    <t>Club Liaison</t>
  </si>
  <si>
    <t>Director of External Affairs</t>
  </si>
  <si>
    <t>Director of Management</t>
  </si>
  <si>
    <t>Director of Information Technician</t>
  </si>
  <si>
    <t>Senator of Academics</t>
  </si>
  <si>
    <t>Senator of Athletics</t>
  </si>
  <si>
    <t>Senator of Marketing</t>
  </si>
  <si>
    <t>Senator of Campus Activities</t>
  </si>
  <si>
    <t>State Center</t>
  </si>
  <si>
    <t>Fresno</t>
  </si>
  <si>
    <t>Ernie Martinez</t>
  </si>
  <si>
    <t>ernie.martinez@fresnocitycollege.edu</t>
  </si>
  <si>
    <t>MMBarriga1@my.scccd.edu</t>
  </si>
  <si>
    <t>Legislative Vice President</t>
  </si>
  <si>
    <t>Communications Officer</t>
  </si>
  <si>
    <t>Clovis</t>
  </si>
  <si>
    <t>Vice President of External Affairs</t>
  </si>
  <si>
    <t>ICC President</t>
  </si>
  <si>
    <t>Reedley</t>
  </si>
  <si>
    <t>Madera/Oakhurst</t>
  </si>
  <si>
    <t>Activities Commissioner</t>
  </si>
  <si>
    <t>ICC Representative</t>
  </si>
  <si>
    <t>West Hills</t>
  </si>
  <si>
    <t>West Hills Lemoore</t>
  </si>
  <si>
    <t>Joel Ruble</t>
  </si>
  <si>
    <t>Commissioner of Finance</t>
  </si>
  <si>
    <t>Commissioner of Publicity</t>
  </si>
  <si>
    <t>Ambassador</t>
  </si>
  <si>
    <t>West Hills Coalinga</t>
  </si>
  <si>
    <t>Alejandro Villalobos</t>
  </si>
  <si>
    <t>Commissioner of Events</t>
  </si>
  <si>
    <t>NAME</t>
  </si>
  <si>
    <t>POSITION</t>
  </si>
  <si>
    <t>VICE CHAIR</t>
  </si>
  <si>
    <t>CHAIR/REGIONAL AFFAIRS DIRECTOR</t>
  </si>
  <si>
    <t>TREASURER</t>
  </si>
  <si>
    <t>JUSTICE</t>
  </si>
  <si>
    <t>COMMUNICATIONS OFFICER</t>
  </si>
  <si>
    <t>SECRETARY</t>
  </si>
  <si>
    <t>Cheyne Strawn</t>
  </si>
  <si>
    <t>Dulce Garcia</t>
  </si>
  <si>
    <t>COLLEGE</t>
  </si>
  <si>
    <t>Delegate</t>
  </si>
  <si>
    <t>Coalinga</t>
  </si>
  <si>
    <t>Lemoore</t>
  </si>
  <si>
    <t>Mad/Oak</t>
  </si>
  <si>
    <t>Region V: Delegates</t>
  </si>
  <si>
    <t>NDC Senator</t>
  </si>
  <si>
    <t>asmjcpresident@student.yosemite.edu</t>
  </si>
  <si>
    <t>Debbie Douglass</t>
  </si>
  <si>
    <t>Region V</t>
  </si>
  <si>
    <t>Meeting Day</t>
  </si>
  <si>
    <t>School's Address</t>
  </si>
  <si>
    <t xml:space="preserve">Founded </t>
  </si>
  <si>
    <t>Facebook Page</t>
  </si>
  <si>
    <t>Biweekly Wednesdays</t>
  </si>
  <si>
    <t>6:00 p.m.</t>
  </si>
  <si>
    <t>Student Center</t>
  </si>
  <si>
    <t>Nicky Damania</t>
  </si>
  <si>
    <t>studentlife@bakersfieldcollege.edu</t>
  </si>
  <si>
    <t>Tuedays</t>
  </si>
  <si>
    <t>2:40 p.m. - 3:40 p.m.</t>
  </si>
  <si>
    <t>Tuesday's</t>
  </si>
  <si>
    <t>11:10 a.m. - 12:00 p.m.</t>
  </si>
  <si>
    <t>COS Boardroom</t>
  </si>
  <si>
    <t>Tuesdays</t>
  </si>
  <si>
    <t>3:00 p.m. - 5:00 p.m.</t>
  </si>
  <si>
    <t>2:00 p.m.-3:00 p.m.</t>
  </si>
  <si>
    <t>Student Union Building</t>
  </si>
  <si>
    <t>(Next to book store)</t>
  </si>
  <si>
    <t>2nd &amp; 4th Friday</t>
  </si>
  <si>
    <t>435 College Avenue</t>
  </si>
  <si>
    <t>https://www.facebook.com/aspcfb?ref=hl</t>
  </si>
  <si>
    <t>Mondays</t>
  </si>
  <si>
    <t>2:30 p.m.</t>
  </si>
  <si>
    <t>Rauhuff Boardroom</t>
  </si>
  <si>
    <t>(next to shima lounge)</t>
  </si>
  <si>
    <t>Second 8am &amp; Fourth 12pm</t>
  </si>
  <si>
    <t>http://my.whccd.edu/organizations/whcl_student_government_association/default.aspx</t>
  </si>
  <si>
    <t>Wednesdays</t>
  </si>
  <si>
    <t>http://cccasg.wix.com/clovis</t>
  </si>
  <si>
    <t>Patrick Stumpf</t>
  </si>
  <si>
    <t>Every Thursday</t>
  </si>
  <si>
    <t xml:space="preserve">              30277 Avenue 12</t>
  </si>
  <si>
    <t>11:30 p.m.</t>
  </si>
  <si>
    <t xml:space="preserve">             Madera, CA 93638</t>
  </si>
  <si>
    <t>Room AV1 203</t>
  </si>
  <si>
    <t>Last Friday of</t>
  </si>
  <si>
    <t>Every Month</t>
  </si>
  <si>
    <t>Usually from 5-9pm</t>
  </si>
  <si>
    <t>Madera/Oakhurst Community College Center</t>
  </si>
  <si>
    <t>Assistant to Advisor</t>
  </si>
  <si>
    <t>Vice President of Judicial Affairs</t>
  </si>
  <si>
    <t>asmcpres@campus.mccd.edu</t>
  </si>
  <si>
    <t>asmcvp@campus.mccd.edu</t>
  </si>
  <si>
    <t>asmctrustee@campus.mccd.edu</t>
  </si>
  <si>
    <t>LEGISLATIVE AFFAIRS DIRECTOR</t>
  </si>
  <si>
    <t>SYSTEM AFFAIRS DIRECTOR</t>
  </si>
  <si>
    <t>Reedley College</t>
  </si>
  <si>
    <t>Merced College</t>
  </si>
  <si>
    <t>Bakersfield College</t>
  </si>
  <si>
    <t>Clovis Community College</t>
  </si>
  <si>
    <t>Patrick Strumpf</t>
  </si>
  <si>
    <t>Paul Torres</t>
  </si>
  <si>
    <t>Ernesto Duran</t>
  </si>
  <si>
    <t xml:space="preserve">Aaron Villarreal </t>
  </si>
  <si>
    <t xml:space="preserve">Clarissa Zavala </t>
  </si>
  <si>
    <t xml:space="preserve">Anthony Olivarez </t>
  </si>
  <si>
    <t>Brenda Fuentes</t>
  </si>
  <si>
    <t>Aranveer Litt</t>
  </si>
  <si>
    <t>paul.torres@reeldeycollege.edu</t>
  </si>
  <si>
    <t>0703272@my.scccd.edu</t>
  </si>
  <si>
    <t>0758697@gmail.com</t>
  </si>
  <si>
    <t>0788286@my.scccd.edu</t>
  </si>
  <si>
    <t>BLFuentes3@my.scccd.edu</t>
  </si>
  <si>
    <t>CYZavala1@my.scccd.edu</t>
  </si>
  <si>
    <t>Mary Filarca</t>
  </si>
  <si>
    <t>MFilarca1@my.scccd.edu</t>
  </si>
  <si>
    <t>Bryndis Arnarsdottir</t>
  </si>
  <si>
    <t>Yasmeen Maklani</t>
  </si>
  <si>
    <t>Emmy Issa</t>
  </si>
  <si>
    <t>Israel Cozar</t>
  </si>
  <si>
    <t>Hannah Miller</t>
  </si>
  <si>
    <t>Niko Shamlin</t>
  </si>
  <si>
    <t>Public Relations Coordinator</t>
  </si>
  <si>
    <t>Megan Yamamoto</t>
  </si>
  <si>
    <t>Damon Rapada</t>
  </si>
  <si>
    <t>patrick.stumpf@cloviscollege.edu</t>
  </si>
  <si>
    <t>cccasgpresident@gamil.com</t>
  </si>
  <si>
    <t>cccasgvicepresident@gamil.com</t>
  </si>
  <si>
    <t>cccasgvpofea@gmail.com</t>
  </si>
  <si>
    <t>cccasgvpoffinance@gmail.com</t>
  </si>
  <si>
    <t>cccasgsecretary@gmail.com</t>
  </si>
  <si>
    <t>cccasgprcoordinator@gamil.com</t>
  </si>
  <si>
    <t>cccasgactivitiescommish@gamil.com</t>
  </si>
  <si>
    <t>cccasgiccpres@gmail.com</t>
  </si>
  <si>
    <t>rapada331@gmail.com</t>
  </si>
  <si>
    <t>Merit Commissioner</t>
  </si>
  <si>
    <t>Marcello Ayers</t>
  </si>
  <si>
    <t>Maria Duran</t>
  </si>
  <si>
    <t>Cheyanne Sciacqua</t>
  </si>
  <si>
    <t>Kari Magniez</t>
  </si>
  <si>
    <t>Leticia Mendoza</t>
  </si>
  <si>
    <t>Chance Dugan</t>
  </si>
  <si>
    <t>Cristian Munoz</t>
  </si>
  <si>
    <t>Angie Mora</t>
  </si>
  <si>
    <t>angelitamora@my.whccd.edu</t>
  </si>
  <si>
    <t>Michael Day</t>
  </si>
  <si>
    <t>Kristina Raulino</t>
  </si>
  <si>
    <t>Amanda Potter</t>
  </si>
  <si>
    <t>Debbie Lou</t>
  </si>
  <si>
    <t>Jeffery Warren</t>
  </si>
  <si>
    <t xml:space="preserve">Luis Garcia </t>
  </si>
  <si>
    <t>Dylan Gryzbicki</t>
  </si>
  <si>
    <t>Taylor Nunes</t>
  </si>
  <si>
    <t>michaelday@my.whccd.edu</t>
  </si>
  <si>
    <t>kristinaraulino@my.whccd.edu </t>
  </si>
  <si>
    <t>debbieloumolina@my.whccd.edu </t>
  </si>
  <si>
    <t>amandapotter@my.whccd.edu</t>
  </si>
  <si>
    <t>jeffreywarren@my.whccd.edu</t>
  </si>
  <si>
    <t>luisgarcia9@my.whccd.edu </t>
  </si>
  <si>
    <t>dylangryzbicki@my.whccd.edu </t>
  </si>
  <si>
    <t>taylornunes@my.whccd.edu </t>
  </si>
  <si>
    <t>joelruble@whccd.edu </t>
  </si>
  <si>
    <t>Pending</t>
  </si>
  <si>
    <t>Active</t>
  </si>
  <si>
    <t>President Pro Tempore</t>
  </si>
  <si>
    <t>Brandon McLaughlin</t>
  </si>
  <si>
    <t>Kaura Lopez</t>
  </si>
  <si>
    <t>Mando Manfrediona</t>
  </si>
  <si>
    <t>Thomas Martin</t>
  </si>
  <si>
    <t>April Negron</t>
  </si>
  <si>
    <t>Flavio Arechiga</t>
  </si>
  <si>
    <t>FArechiga1@my.scccd.edu</t>
  </si>
  <si>
    <t>BMcLaughlin4@my.scccd.edu</t>
  </si>
  <si>
    <t>KLopez43@my.scccd.edu</t>
  </si>
  <si>
    <t>TMatrin39@my.scccd.edu</t>
  </si>
  <si>
    <t>ARNegron@my.scccd.edu</t>
  </si>
  <si>
    <t>Catherine Osborne</t>
  </si>
  <si>
    <t>Catherine.osborne1994@email.portervillecollege.edu</t>
  </si>
  <si>
    <t>Leticia Lopez</t>
  </si>
  <si>
    <t>Lopezleticia97@gmail.com</t>
  </si>
  <si>
    <t>Legislative Affairs Director</t>
  </si>
  <si>
    <t>Christian Chavez Loza</t>
  </si>
  <si>
    <t>Christiancloza@gmail.com</t>
  </si>
  <si>
    <t xml:space="preserve">Kealani Fatta </t>
  </si>
  <si>
    <t>Tiara Johnson</t>
  </si>
  <si>
    <t>Sahiba Kaur</t>
  </si>
  <si>
    <t>Miguel</t>
  </si>
  <si>
    <t>Jeff</t>
  </si>
  <si>
    <t>Chris Donaldson</t>
  </si>
  <si>
    <t>Stephany</t>
  </si>
  <si>
    <t>Jose Cortez</t>
  </si>
  <si>
    <t>marcelloayers@gmail.com</t>
  </si>
  <si>
    <t xml:space="preserve">bcsgalegaffairs@bakersfieldcollege.edu </t>
  </si>
  <si>
    <t>Dezi Van Manos</t>
  </si>
  <si>
    <t>Lawrence Salcido</t>
  </si>
  <si>
    <t>BCSGAPRES@BAKERSFIELDCOLLEGE.EDU</t>
  </si>
  <si>
    <t>Bcsgastudorgs@bakersfieldcollege.edu</t>
  </si>
  <si>
    <t>bcsgafinance@bakersfieldcollege.edu</t>
  </si>
  <si>
    <t> Cheyne.Strawn@giant.cos.edu</t>
  </si>
  <si>
    <t>Jhony De Oliveira    </t>
  </si>
  <si>
    <t>Jhony.DeOliveira@giant.cos.edu</t>
  </si>
  <si>
    <t>Charlie Cote    </t>
  </si>
  <si>
    <t>  Charlie.Cote@giant.cos.edu</t>
  </si>
  <si>
    <t>Arely Saldana      </t>
  </si>
  <si>
    <t xml:space="preserve">Jasmine Pacheco   </t>
  </si>
  <si>
    <t>Jasmine Johnson   </t>
  </si>
  <si>
    <t xml:space="preserve">Isabella O'Keeffe   </t>
  </si>
  <si>
    <t>Andrew Seigel</t>
  </si>
  <si>
    <t>Ginger Robins</t>
  </si>
  <si>
    <t>Arely.Saldana@giant.cos.edu</t>
  </si>
  <si>
    <t>Andrew.Siegel@giant.cos.edu</t>
  </si>
  <si>
    <t>  Jasmine.Johnson@giant.cos.edu</t>
  </si>
  <si>
    <t>Jasmine.Pacheco@giant.cos.edu</t>
  </si>
  <si>
    <t>Isabella.O'keefe@giant.cos.edu</t>
  </si>
  <si>
    <t>Cody J. Camacho</t>
  </si>
  <si>
    <t>Alexis A. Lemus</t>
  </si>
  <si>
    <t>Michele Smith</t>
  </si>
  <si>
    <t>Mariah X. Gill</t>
  </si>
  <si>
    <t>ASMCTreasurer@campus.mccd.edu</t>
  </si>
  <si>
    <t>Cindy Lopez</t>
  </si>
  <si>
    <t>Alexandra Salgado</t>
  </si>
  <si>
    <t>asmjcviccepresident@student.yosemite.edu</t>
  </si>
  <si>
    <t>Alexis Zaragoza</t>
  </si>
  <si>
    <t>Director of Political Development</t>
  </si>
  <si>
    <t>asmjcpolitical@student.yosemite.edu</t>
  </si>
  <si>
    <t>Janet Patino</t>
  </si>
  <si>
    <t>Director of Student Relations</t>
  </si>
  <si>
    <t>asmjcrelations@student.yosemite.edu</t>
  </si>
  <si>
    <t>Lizette Ibarra</t>
  </si>
  <si>
    <t>Director of College Affairs</t>
  </si>
  <si>
    <t>asmjcaffairs@student.yosemite.edu</t>
  </si>
  <si>
    <t>Erika Franco</t>
  </si>
  <si>
    <t>Doralyn C. Foletti</t>
  </si>
  <si>
    <t>folettid@yosemite.edu</t>
  </si>
  <si>
    <t>(209)588-5111</t>
  </si>
  <si>
    <t>Mason</t>
  </si>
  <si>
    <t>Josh</t>
  </si>
  <si>
    <t>West Hills College Lemoore</t>
  </si>
  <si>
    <t>radregionv@studentsenateccc.org</t>
  </si>
  <si>
    <t>vicechairregionv@studentsenateccc.org</t>
  </si>
  <si>
    <t>treasurerregionv@studentsenateccc.org</t>
  </si>
  <si>
    <t>Cameron Cowperthwaite</t>
  </si>
  <si>
    <t>justiceregionv@studentsenateccc.org</t>
  </si>
  <si>
    <t>James Tompkins</t>
  </si>
  <si>
    <t>ladregionv@studentsenateccc.org</t>
  </si>
  <si>
    <t>Claire Lopez</t>
  </si>
  <si>
    <t>sadregionv@studentsenateccc.org</t>
  </si>
  <si>
    <t>secretaryregionv@studentsenateccc.org</t>
  </si>
  <si>
    <t>Dezi Von Manos</t>
  </si>
  <si>
    <t>Charlie Edgar Cote</t>
  </si>
  <si>
    <t>Brandon Mclaughlin</t>
  </si>
  <si>
    <t>Christian Chavez</t>
  </si>
  <si>
    <t>Aaron Villarreal</t>
  </si>
  <si>
    <t>Kealani Fatta</t>
  </si>
  <si>
    <t>EDuran31@my.scccd.edu</t>
  </si>
  <si>
    <t>paul.torres@reedleycollege.edu</t>
  </si>
  <si>
    <t>comsregionv@studnetsenateccc.org</t>
  </si>
  <si>
    <t>https://m.facebook.com/pg/ReedleyCollegeASG/community/</t>
  </si>
  <si>
    <t>Region V Meetings</t>
  </si>
  <si>
    <t>Central Valley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</si>
</sst>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@\ \ *-"/>
    <numFmt numFmtId="165" formatCode="[&lt;=9999999]###\-####;\(###\)\ ###\-####"/>
  </numFmts>
  <fonts count="66" x14ac:knownFonts="1">
    <font>
      <sz val="10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1"/>
      <color theme="1"/>
      <name val="Calibri"/>
      <family val="2"/>
    </font>
    <font>
      <u/>
      <sz val="11"/>
      <color theme="10"/>
      <name val="Century Gothic"/>
      <family val="2"/>
      <scheme val="minor"/>
    </font>
    <font>
      <b/>
      <sz val="12"/>
      <color theme="1"/>
      <name val="Calibri"/>
      <family val="2"/>
    </font>
    <font>
      <sz val="20"/>
      <color theme="9" tint="-0.499984740745262"/>
      <name val="Calibri"/>
      <family val="2"/>
    </font>
    <font>
      <b/>
      <sz val="20"/>
      <color theme="7"/>
      <name val="Calibri"/>
      <family val="2"/>
    </font>
    <font>
      <b/>
      <sz val="20"/>
      <color theme="6" tint="0.59999389629810485"/>
      <name val="Calibri"/>
      <family val="2"/>
    </font>
    <font>
      <sz val="20"/>
      <color theme="1"/>
      <name val="Calibri"/>
      <family val="2"/>
    </font>
    <font>
      <b/>
      <sz val="20"/>
      <color rgb="FFFF6600"/>
      <name val="Calibri"/>
      <family val="2"/>
    </font>
    <font>
      <b/>
      <sz val="20"/>
      <color theme="7" tint="-0.249977111117893"/>
      <name val="Calibri"/>
      <family val="2"/>
    </font>
    <font>
      <b/>
      <sz val="20"/>
      <color theme="7" tint="0.39997558519241921"/>
      <name val="Calibri"/>
      <family val="2"/>
    </font>
    <font>
      <b/>
      <sz val="20"/>
      <color rgb="FFFF0000"/>
      <name val="Calibri"/>
      <family val="2"/>
    </font>
    <font>
      <b/>
      <sz val="20"/>
      <color rgb="FFC00000"/>
      <name val="Calibri"/>
      <family val="2"/>
    </font>
    <font>
      <sz val="20"/>
      <color theme="0"/>
      <name val="Calibri"/>
      <family val="2"/>
    </font>
    <font>
      <b/>
      <sz val="20"/>
      <color theme="0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1"/>
      <name val="Calibri"/>
      <family val="2"/>
    </font>
    <font>
      <b/>
      <sz val="16"/>
      <color rgb="FF002060"/>
      <name val="Calibri"/>
      <family val="2"/>
    </font>
    <font>
      <b/>
      <sz val="14"/>
      <color rgb="FF0070C0"/>
      <name val="Calibri"/>
      <family val="2"/>
    </font>
    <font>
      <b/>
      <sz val="15"/>
      <color rgb="FF0070C0"/>
      <name val="Calibri"/>
      <family val="2"/>
    </font>
    <font>
      <sz val="12"/>
      <name val="Calibri"/>
      <family val="2"/>
    </font>
    <font>
      <sz val="11"/>
      <color rgb="FFFF9900"/>
      <name val="Calibri"/>
      <family val="2"/>
    </font>
    <font>
      <b/>
      <sz val="18"/>
      <color rgb="FFFF9900"/>
      <name val="Calibri"/>
      <family val="2"/>
    </font>
    <font>
      <b/>
      <sz val="14"/>
      <color rgb="FFFF9900"/>
      <name val="Calibri"/>
      <family val="2"/>
    </font>
    <font>
      <b/>
      <sz val="15"/>
      <color theme="7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5"/>
      <color theme="6" tint="0.59999389629810485"/>
      <name val="Calibri"/>
      <family val="2"/>
    </font>
    <font>
      <b/>
      <sz val="15"/>
      <color rgb="FFFF6600"/>
      <name val="Calibri"/>
      <family val="2"/>
    </font>
    <font>
      <b/>
      <sz val="15"/>
      <color theme="7" tint="-0.249977111117893"/>
      <name val="Calibri"/>
      <family val="2"/>
    </font>
    <font>
      <b/>
      <sz val="15"/>
      <color theme="7" tint="0.39997558519241921"/>
      <name val="Calibri"/>
      <family val="2"/>
    </font>
    <font>
      <b/>
      <sz val="14.5"/>
      <color rgb="FFFF0000"/>
      <name val="Calibri"/>
      <family val="2"/>
    </font>
    <font>
      <b/>
      <sz val="15"/>
      <color rgb="FFC00000"/>
      <name val="Calibri"/>
      <family val="2"/>
    </font>
    <font>
      <b/>
      <sz val="15"/>
      <color theme="0"/>
      <name val="Calibri"/>
      <family val="2"/>
    </font>
    <font>
      <b/>
      <sz val="15"/>
      <color theme="4" tint="-0.249977111117893"/>
      <name val="Calibri"/>
      <family val="2"/>
    </font>
    <font>
      <b/>
      <sz val="15"/>
      <color theme="1"/>
      <name val="Calibri"/>
      <family val="2"/>
    </font>
    <font>
      <b/>
      <sz val="15"/>
      <color theme="9" tint="-0.499984740745262"/>
      <name val="Calibri"/>
      <family val="2"/>
    </font>
    <font>
      <b/>
      <sz val="16"/>
      <color rgb="FFFF9900"/>
      <name val="Calibri"/>
      <family val="2"/>
    </font>
    <font>
      <b/>
      <sz val="12"/>
      <color rgb="FFFF9900"/>
      <name val="Calibri"/>
      <family val="2"/>
    </font>
    <font>
      <b/>
      <sz val="17"/>
      <color theme="5" tint="-0.499984740745262"/>
      <name val="Calibri"/>
      <family val="2"/>
    </font>
    <font>
      <b/>
      <sz val="20"/>
      <color theme="5" tint="-0.499984740745262"/>
      <name val="Calibri"/>
      <family val="2"/>
    </font>
    <font>
      <sz val="10"/>
      <color rgb="FF000000"/>
      <name val="Arial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9"/>
      <color rgb="FF4F4F4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222222"/>
      <name val="Arial"/>
      <family val="2"/>
    </font>
    <font>
      <b/>
      <sz val="10"/>
      <color rgb="FFFF9900"/>
      <name val="Arial"/>
      <family val="2"/>
    </font>
    <font>
      <sz val="10"/>
      <color theme="1"/>
      <name val="Calibri"/>
      <family val="2"/>
    </font>
    <font>
      <sz val="10"/>
      <name val="Century Gothic"/>
      <family val="2"/>
      <scheme val="minor"/>
    </font>
    <font>
      <sz val="8"/>
      <name val="Century Gothic"/>
      <family val="2"/>
      <scheme val="minor"/>
    </font>
    <font>
      <u/>
      <sz val="12"/>
      <name val="Calibri"/>
      <family val="2"/>
    </font>
    <font>
      <sz val="12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5" tint="-0.499984740745262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4" fillId="3" borderId="1" applyNumberFormat="0" applyProtection="0">
      <alignment wrapText="1"/>
    </xf>
    <xf numFmtId="0" fontId="5" fillId="2" borderId="1" applyNumberFormat="0" applyAlignment="0" applyProtection="0"/>
    <xf numFmtId="164" fontId="6" fillId="0" borderId="2" applyFill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2" fillId="0" borderId="0"/>
    <xf numFmtId="0" fontId="49" fillId="0" borderId="0"/>
    <xf numFmtId="0" fontId="56" fillId="0" borderId="0" applyNumberFormat="0" applyFill="0" applyBorder="0" applyAlignment="0" applyProtection="0"/>
  </cellStyleXfs>
  <cellXfs count="29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5"/>
    <xf numFmtId="0" fontId="10" fillId="0" borderId="12" xfId="5" applyFont="1" applyBorder="1"/>
    <xf numFmtId="0" fontId="10" fillId="0" borderId="15" xfId="5" applyFont="1" applyBorder="1"/>
    <xf numFmtId="0" fontId="10" fillId="0" borderId="18" xfId="5" applyFont="1" applyBorder="1"/>
    <xf numFmtId="0" fontId="27" fillId="0" borderId="0" xfId="4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6" xfId="0" applyFont="1" applyFill="1" applyBorder="1" applyAlignment="1">
      <alignment vertical="center"/>
    </xf>
    <xf numFmtId="0" fontId="27" fillId="0" borderId="0" xfId="0" applyFo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vertical="center"/>
    </xf>
    <xf numFmtId="0" fontId="2" fillId="0" borderId="0" xfId="7"/>
    <xf numFmtId="0" fontId="28" fillId="16" borderId="0" xfId="7" applyFont="1" applyFill="1"/>
    <xf numFmtId="0" fontId="50" fillId="0" borderId="0" xfId="8" applyFont="1"/>
    <xf numFmtId="0" fontId="49" fillId="0" borderId="0" xfId="8" applyFont="1" applyAlignment="1"/>
    <xf numFmtId="0" fontId="52" fillId="0" borderId="23" xfId="8" applyFont="1" applyBorder="1"/>
    <xf numFmtId="0" fontId="52" fillId="0" borderId="23" xfId="8" applyFont="1" applyBorder="1" applyAlignment="1"/>
    <xf numFmtId="0" fontId="57" fillId="18" borderId="0" xfId="8" applyFont="1" applyFill="1" applyAlignment="1">
      <alignment horizontal="center"/>
    </xf>
    <xf numFmtId="0" fontId="49" fillId="0" borderId="0" xfId="8" applyFont="1" applyAlignment="1">
      <alignment horizontal="center"/>
    </xf>
    <xf numFmtId="0" fontId="55" fillId="0" borderId="0" xfId="8" applyFont="1" applyAlignment="1">
      <alignment horizontal="center"/>
    </xf>
    <xf numFmtId="0" fontId="60" fillId="20" borderId="22" xfId="8" applyFont="1" applyFill="1" applyBorder="1" applyAlignment="1"/>
    <xf numFmtId="0" fontId="60" fillId="20" borderId="23" xfId="8" applyFont="1" applyFill="1" applyBorder="1" applyAlignment="1">
      <alignment horizont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3" fillId="0" borderId="0" xfId="5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33" fillId="0" borderId="0" xfId="0" applyFont="1">
      <alignment vertical="center"/>
    </xf>
    <xf numFmtId="0" fontId="33" fillId="21" borderId="24" xfId="5" applyFont="1" applyFill="1" applyBorder="1" applyAlignment="1">
      <alignment horizontal="center" vertical="center"/>
    </xf>
    <xf numFmtId="0" fontId="33" fillId="0" borderId="24" xfId="5" applyFont="1" applyBorder="1" applyAlignment="1">
      <alignment horizontal="center" vertical="center"/>
    </xf>
    <xf numFmtId="0" fontId="64" fillId="10" borderId="24" xfId="6" applyFont="1" applyFill="1" applyBorder="1" applyAlignment="1">
      <alignment horizontal="center" vertical="center"/>
    </xf>
    <xf numFmtId="0" fontId="33" fillId="10" borderId="24" xfId="5" applyFont="1" applyFill="1" applyBorder="1" applyAlignment="1">
      <alignment horizontal="center" vertical="center"/>
    </xf>
    <xf numFmtId="0" fontId="33" fillId="21" borderId="27" xfId="5" applyFont="1" applyFill="1" applyBorder="1" applyAlignment="1">
      <alignment horizontal="center" vertical="center"/>
    </xf>
    <xf numFmtId="165" fontId="33" fillId="21" borderId="26" xfId="5" applyNumberFormat="1" applyFont="1" applyFill="1" applyBorder="1" applyAlignment="1">
      <alignment horizontal="center" vertical="center"/>
    </xf>
    <xf numFmtId="165" fontId="33" fillId="21" borderId="24" xfId="5" applyNumberFormat="1" applyFont="1" applyFill="1" applyBorder="1" applyAlignment="1">
      <alignment horizontal="center" vertical="center"/>
    </xf>
    <xf numFmtId="165" fontId="33" fillId="0" borderId="24" xfId="5" applyNumberFormat="1" applyFont="1" applyBorder="1" applyAlignment="1">
      <alignment horizontal="center" vertical="center"/>
    </xf>
    <xf numFmtId="165" fontId="33" fillId="10" borderId="24" xfId="5" applyNumberFormat="1" applyFont="1" applyFill="1" applyBorder="1" applyAlignment="1">
      <alignment horizontal="center" vertical="center"/>
    </xf>
    <xf numFmtId="165" fontId="33" fillId="21" borderId="27" xfId="5" applyNumberFormat="1" applyFont="1" applyFill="1" applyBorder="1" applyAlignment="1">
      <alignment horizontal="center" vertical="center"/>
    </xf>
    <xf numFmtId="0" fontId="33" fillId="21" borderId="26" xfId="5" applyFont="1" applyFill="1" applyBorder="1" applyAlignment="1">
      <alignment horizontal="center" vertical="center"/>
    </xf>
    <xf numFmtId="0" fontId="27" fillId="0" borderId="24" xfId="5" applyFont="1" applyFill="1" applyBorder="1" applyAlignment="1">
      <alignment horizontal="center" vertical="center"/>
    </xf>
    <xf numFmtId="0" fontId="33" fillId="0" borderId="24" xfId="5" applyFont="1" applyFill="1" applyBorder="1" applyAlignment="1">
      <alignment horizontal="center" vertical="center"/>
    </xf>
    <xf numFmtId="0" fontId="27" fillId="10" borderId="24" xfId="5" applyFont="1" applyFill="1" applyBorder="1" applyAlignment="1">
      <alignment horizontal="center" vertical="center"/>
    </xf>
    <xf numFmtId="0" fontId="27" fillId="21" borderId="24" xfId="5" applyFont="1" applyFill="1" applyBorder="1" applyAlignment="1">
      <alignment horizontal="center" vertical="center"/>
    </xf>
    <xf numFmtId="0" fontId="10" fillId="0" borderId="26" xfId="5" applyFont="1" applyBorder="1" applyAlignment="1"/>
    <xf numFmtId="0" fontId="10" fillId="0" borderId="24" xfId="5" applyFont="1" applyBorder="1" applyAlignment="1"/>
    <xf numFmtId="0" fontId="10" fillId="0" borderId="24" xfId="5" applyFont="1" applyBorder="1"/>
    <xf numFmtId="0" fontId="10" fillId="0" borderId="27" xfId="5" applyFont="1" applyBorder="1"/>
    <xf numFmtId="0" fontId="28" fillId="21" borderId="0" xfId="5" applyFont="1" applyFill="1"/>
    <xf numFmtId="0" fontId="45" fillId="16" borderId="25" xfId="5" applyFont="1" applyFill="1" applyBorder="1"/>
    <xf numFmtId="0" fontId="46" fillId="16" borderId="25" xfId="5" applyFont="1" applyFill="1" applyBorder="1" applyAlignment="1">
      <alignment horizontal="center" vertical="center"/>
    </xf>
    <xf numFmtId="0" fontId="10" fillId="0" borderId="27" xfId="5" applyFont="1" applyBorder="1" applyAlignment="1"/>
    <xf numFmtId="0" fontId="10" fillId="0" borderId="26" xfId="5" applyFont="1" applyBorder="1"/>
    <xf numFmtId="0" fontId="33" fillId="0" borderId="26" xfId="5" applyFont="1" applyBorder="1" applyAlignment="1">
      <alignment horizontal="center" vertical="center"/>
    </xf>
    <xf numFmtId="165" fontId="33" fillId="0" borderId="26" xfId="5" applyNumberFormat="1" applyFont="1" applyBorder="1" applyAlignment="1">
      <alignment horizontal="center" vertical="center"/>
    </xf>
    <xf numFmtId="165" fontId="33" fillId="0" borderId="27" xfId="5" applyNumberFormat="1" applyFont="1" applyBorder="1" applyAlignment="1">
      <alignment horizontal="center" vertical="center"/>
    </xf>
    <xf numFmtId="0" fontId="27" fillId="0" borderId="26" xfId="5" applyFont="1" applyFill="1" applyBorder="1" applyAlignment="1">
      <alignment horizontal="center" vertical="center"/>
    </xf>
    <xf numFmtId="0" fontId="33" fillId="0" borderId="26" xfId="5" applyFont="1" applyFill="1" applyBorder="1" applyAlignment="1">
      <alignment horizontal="center" vertical="center"/>
    </xf>
    <xf numFmtId="0" fontId="33" fillId="0" borderId="27" xfId="5" applyFont="1" applyFill="1" applyBorder="1" applyAlignment="1">
      <alignment horizontal="center" vertical="center"/>
    </xf>
    <xf numFmtId="0" fontId="27" fillId="10" borderId="28" xfId="5" applyFont="1" applyFill="1" applyBorder="1" applyAlignment="1">
      <alignment horizontal="center" vertical="center"/>
    </xf>
    <xf numFmtId="0" fontId="64" fillId="10" borderId="28" xfId="6" applyFont="1" applyFill="1" applyBorder="1" applyAlignment="1">
      <alignment horizontal="center" vertical="center"/>
    </xf>
    <xf numFmtId="0" fontId="27" fillId="10" borderId="26" xfId="5" applyFont="1" applyFill="1" applyBorder="1" applyAlignment="1">
      <alignment horizontal="center" vertical="center"/>
    </xf>
    <xf numFmtId="165" fontId="27" fillId="10" borderId="26" xfId="5" applyNumberFormat="1" applyFont="1" applyFill="1" applyBorder="1" applyAlignment="1">
      <alignment horizontal="center" vertical="center"/>
    </xf>
    <xf numFmtId="0" fontId="64" fillId="10" borderId="26" xfId="6" applyFont="1" applyFill="1" applyBorder="1" applyAlignment="1">
      <alignment horizontal="center" vertical="center"/>
    </xf>
    <xf numFmtId="0" fontId="33" fillId="10" borderId="27" xfId="5" applyFont="1" applyFill="1" applyBorder="1" applyAlignment="1">
      <alignment horizontal="center" vertical="center"/>
    </xf>
    <xf numFmtId="165" fontId="33" fillId="10" borderId="27" xfId="5" applyNumberFormat="1" applyFont="1" applyFill="1" applyBorder="1" applyAlignment="1">
      <alignment horizontal="center" vertical="center"/>
    </xf>
    <xf numFmtId="165" fontId="33" fillId="21" borderId="12" xfId="5" applyNumberFormat="1" applyFont="1" applyFill="1" applyBorder="1" applyAlignment="1">
      <alignment horizontal="center" vertical="center"/>
    </xf>
    <xf numFmtId="165" fontId="33" fillId="21" borderId="15" xfId="5" applyNumberFormat="1" applyFont="1" applyFill="1" applyBorder="1" applyAlignment="1">
      <alignment horizontal="center" vertical="center"/>
    </xf>
    <xf numFmtId="165" fontId="33" fillId="21" borderId="18" xfId="5" applyNumberFormat="1" applyFont="1" applyFill="1" applyBorder="1" applyAlignment="1">
      <alignment horizontal="center" vertical="center"/>
    </xf>
    <xf numFmtId="0" fontId="27" fillId="10" borderId="27" xfId="5" applyFont="1" applyFill="1" applyBorder="1" applyAlignment="1">
      <alignment horizontal="center" vertical="center"/>
    </xf>
    <xf numFmtId="165" fontId="27" fillId="10" borderId="27" xfId="5" applyNumberFormat="1" applyFont="1" applyFill="1" applyBorder="1" applyAlignment="1">
      <alignment horizontal="center" vertical="center"/>
    </xf>
    <xf numFmtId="165" fontId="27" fillId="10" borderId="18" xfId="5" applyNumberFormat="1" applyFont="1" applyFill="1" applyBorder="1" applyAlignment="1">
      <alignment horizontal="center" vertical="center"/>
    </xf>
    <xf numFmtId="0" fontId="33" fillId="10" borderId="26" xfId="5" applyFont="1" applyFill="1" applyBorder="1" applyAlignment="1">
      <alignment horizontal="center" vertical="center"/>
    </xf>
    <xf numFmtId="165" fontId="33" fillId="10" borderId="26" xfId="5" applyNumberFormat="1" applyFont="1" applyFill="1" applyBorder="1" applyAlignment="1">
      <alignment horizontal="center" vertical="center"/>
    </xf>
    <xf numFmtId="165" fontId="33" fillId="0" borderId="15" xfId="5" applyNumberFormat="1" applyFont="1" applyBorder="1" applyAlignment="1">
      <alignment horizontal="center" vertical="center"/>
    </xf>
    <xf numFmtId="165" fontId="33" fillId="10" borderId="12" xfId="5" applyNumberFormat="1" applyFont="1" applyFill="1" applyBorder="1" applyAlignment="1">
      <alignment horizontal="center" vertical="center"/>
    </xf>
    <xf numFmtId="165" fontId="33" fillId="10" borderId="15" xfId="5" applyNumberFormat="1" applyFont="1" applyFill="1" applyBorder="1" applyAlignment="1">
      <alignment horizontal="center" vertical="center"/>
    </xf>
    <xf numFmtId="165" fontId="33" fillId="10" borderId="18" xfId="5" applyNumberFormat="1" applyFont="1" applyFill="1" applyBorder="1" applyAlignment="1">
      <alignment horizontal="center" vertical="center"/>
    </xf>
    <xf numFmtId="165" fontId="33" fillId="0" borderId="24" xfId="5" applyNumberFormat="1" applyFont="1" applyFill="1" applyBorder="1" applyAlignment="1">
      <alignment horizontal="center" vertical="center"/>
    </xf>
    <xf numFmtId="165" fontId="33" fillId="21" borderId="13" xfId="5" applyNumberFormat="1" applyFont="1" applyFill="1" applyBorder="1" applyAlignment="1">
      <alignment horizontal="center" vertical="center"/>
    </xf>
    <xf numFmtId="165" fontId="33" fillId="21" borderId="16" xfId="5" applyNumberFormat="1" applyFont="1" applyFill="1" applyBorder="1" applyAlignment="1">
      <alignment horizontal="center" vertical="center"/>
    </xf>
    <xf numFmtId="165" fontId="33" fillId="21" borderId="19" xfId="5" applyNumberFormat="1" applyFont="1" applyFill="1" applyBorder="1" applyAlignment="1">
      <alignment horizontal="center" vertical="center"/>
    </xf>
    <xf numFmtId="165" fontId="33" fillId="10" borderId="16" xfId="5" applyNumberFormat="1" applyFont="1" applyFill="1" applyBorder="1" applyAlignment="1">
      <alignment horizontal="center" vertical="center"/>
    </xf>
    <xf numFmtId="165" fontId="33" fillId="10" borderId="13" xfId="5" applyNumberFormat="1" applyFont="1" applyFill="1" applyBorder="1" applyAlignment="1">
      <alignment horizontal="center" vertical="center"/>
    </xf>
    <xf numFmtId="0" fontId="33" fillId="10" borderId="28" xfId="5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4" fillId="10" borderId="24" xfId="4" applyFont="1" applyFill="1" applyBorder="1" applyAlignment="1">
      <alignment horizontal="center" vertical="center"/>
    </xf>
    <xf numFmtId="0" fontId="64" fillId="10" borderId="26" xfId="4" applyFont="1" applyFill="1" applyBorder="1" applyAlignment="1">
      <alignment horizontal="center" vertical="center"/>
    </xf>
    <xf numFmtId="0" fontId="64" fillId="0" borderId="29" xfId="4" applyFont="1" applyBorder="1" applyAlignment="1">
      <alignment horizontal="center" vertical="center"/>
    </xf>
    <xf numFmtId="0" fontId="64" fillId="0" borderId="27" xfId="4" applyFont="1" applyBorder="1" applyAlignment="1">
      <alignment horizontal="center" vertical="center"/>
    </xf>
    <xf numFmtId="0" fontId="64" fillId="0" borderId="28" xfId="4" applyFont="1" applyBorder="1" applyAlignment="1">
      <alignment horizontal="center" vertical="center"/>
    </xf>
    <xf numFmtId="0" fontId="64" fillId="21" borderId="24" xfId="6" applyFont="1" applyFill="1" applyBorder="1" applyAlignment="1">
      <alignment horizontal="center" vertical="center"/>
    </xf>
    <xf numFmtId="0" fontId="64" fillId="21" borderId="24" xfId="4" applyFont="1" applyFill="1" applyBorder="1" applyAlignment="1">
      <alignment horizontal="center" vertical="center"/>
    </xf>
    <xf numFmtId="0" fontId="64" fillId="0" borderId="24" xfId="4" applyFont="1" applyBorder="1" applyAlignment="1">
      <alignment horizontal="center" vertical="center"/>
    </xf>
    <xf numFmtId="0" fontId="64" fillId="10" borderId="27" xfId="6" applyFont="1" applyFill="1" applyBorder="1" applyAlignment="1">
      <alignment horizontal="center" vertical="center"/>
    </xf>
    <xf numFmtId="0" fontId="64" fillId="0" borderId="24" xfId="6" applyFont="1" applyFill="1" applyBorder="1" applyAlignment="1">
      <alignment horizontal="center" vertical="center"/>
    </xf>
    <xf numFmtId="0" fontId="64" fillId="0" borderId="26" xfId="6" applyFont="1" applyBorder="1" applyAlignment="1">
      <alignment horizontal="center" vertical="center"/>
    </xf>
    <xf numFmtId="0" fontId="64" fillId="0" borderId="26" xfId="4" applyFont="1" applyBorder="1" applyAlignment="1">
      <alignment horizontal="center" vertical="center"/>
    </xf>
    <xf numFmtId="0" fontId="64" fillId="0" borderId="24" xfId="6" applyFont="1" applyBorder="1" applyAlignment="1">
      <alignment horizontal="center" vertical="center"/>
    </xf>
    <xf numFmtId="0" fontId="64" fillId="0" borderId="27" xfId="6" applyFont="1" applyBorder="1" applyAlignment="1">
      <alignment horizontal="center" vertical="center"/>
    </xf>
    <xf numFmtId="0" fontId="27" fillId="0" borderId="24" xfId="5" applyFont="1" applyBorder="1" applyAlignment="1">
      <alignment horizontal="center" vertical="center"/>
    </xf>
    <xf numFmtId="0" fontId="64" fillId="0" borderId="29" xfId="6" applyFont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46" fillId="16" borderId="11" xfId="5" applyFont="1" applyFill="1" applyBorder="1" applyAlignment="1">
      <alignment horizontal="center" vertical="center"/>
    </xf>
    <xf numFmtId="0" fontId="7" fillId="0" borderId="0" xfId="4" applyFill="1" applyBorder="1" applyAlignment="1">
      <alignment vertical="center"/>
    </xf>
    <xf numFmtId="0" fontId="32" fillId="0" borderId="26" xfId="7" applyFont="1" applyBorder="1" applyAlignment="1"/>
    <xf numFmtId="0" fontId="32" fillId="0" borderId="24" xfId="7" applyFont="1" applyBorder="1" applyAlignment="1"/>
    <xf numFmtId="0" fontId="32" fillId="0" borderId="26" xfId="7" applyFont="1" applyBorder="1"/>
    <xf numFmtId="0" fontId="32" fillId="0" borderId="24" xfId="7" applyFont="1" applyBorder="1"/>
    <xf numFmtId="0" fontId="32" fillId="0" borderId="27" xfId="7" applyFont="1" applyBorder="1"/>
    <xf numFmtId="0" fontId="32" fillId="0" borderId="27" xfId="7" applyFont="1" applyBorder="1" applyAlignment="1"/>
    <xf numFmtId="0" fontId="33" fillId="0" borderId="26" xfId="7" applyFont="1" applyBorder="1" applyAlignment="1">
      <alignment horizontal="center" vertical="center"/>
    </xf>
    <xf numFmtId="0" fontId="33" fillId="0" borderId="24" xfId="7" applyFont="1" applyBorder="1" applyAlignment="1">
      <alignment horizontal="center" vertical="center"/>
    </xf>
    <xf numFmtId="0" fontId="33" fillId="0" borderId="27" xfId="7" applyFont="1" applyBorder="1" applyAlignment="1">
      <alignment horizontal="center" vertical="center"/>
    </xf>
    <xf numFmtId="0" fontId="33" fillId="0" borderId="24" xfId="7" applyFont="1" applyFill="1" applyBorder="1" applyAlignment="1">
      <alignment horizontal="center" vertical="center"/>
    </xf>
    <xf numFmtId="0" fontId="33" fillId="0" borderId="26" xfId="7" applyFont="1" applyFill="1" applyBorder="1" applyAlignment="1">
      <alignment horizontal="center" vertical="center"/>
    </xf>
    <xf numFmtId="0" fontId="28" fillId="16" borderId="0" xfId="7" applyFont="1" applyFill="1" applyAlignment="1">
      <alignment horizontal="center" vertical="center"/>
    </xf>
    <xf numFmtId="0" fontId="29" fillId="16" borderId="0" xfId="7" applyFont="1" applyFill="1" applyAlignment="1">
      <alignment horizontal="center" vertical="center"/>
    </xf>
    <xf numFmtId="0" fontId="30" fillId="16" borderId="0" xfId="7" applyFont="1" applyFill="1" applyAlignment="1">
      <alignment horizontal="center" vertical="center"/>
    </xf>
    <xf numFmtId="0" fontId="33" fillId="21" borderId="24" xfId="7" applyFont="1" applyFill="1" applyBorder="1" applyAlignment="1">
      <alignment horizontal="center" vertical="center"/>
    </xf>
    <xf numFmtId="0" fontId="33" fillId="21" borderId="27" xfId="7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23" borderId="11" xfId="5" applyFont="1" applyFill="1" applyBorder="1" applyAlignment="1">
      <alignment horizontal="center" vertical="center" textRotation="90"/>
    </xf>
    <xf numFmtId="0" fontId="23" fillId="23" borderId="14" xfId="5" applyFont="1" applyFill="1" applyBorder="1" applyAlignment="1">
      <alignment horizontal="center" vertical="center" textRotation="90"/>
    </xf>
    <xf numFmtId="0" fontId="23" fillId="22" borderId="11" xfId="5" applyFont="1" applyFill="1" applyBorder="1" applyAlignment="1">
      <alignment horizontal="center" vertical="center" textRotation="90"/>
    </xf>
    <xf numFmtId="0" fontId="23" fillId="22" borderId="14" xfId="5" applyFont="1" applyFill="1" applyBorder="1" applyAlignment="1">
      <alignment horizontal="center" vertical="center" textRotation="90"/>
    </xf>
    <xf numFmtId="0" fontId="23" fillId="22" borderId="17" xfId="5" applyFont="1" applyFill="1" applyBorder="1" applyAlignment="1">
      <alignment horizontal="center" vertical="center" textRotation="90"/>
    </xf>
    <xf numFmtId="0" fontId="23" fillId="23" borderId="20" xfId="5" applyFont="1" applyFill="1" applyBorder="1" applyAlignment="1">
      <alignment horizontal="center" vertical="center" textRotation="90"/>
    </xf>
    <xf numFmtId="0" fontId="23" fillId="23" borderId="21" xfId="5" applyFont="1" applyFill="1" applyBorder="1" applyAlignment="1">
      <alignment horizontal="center" vertical="center" textRotation="90"/>
    </xf>
    <xf numFmtId="0" fontId="23" fillId="23" borderId="17" xfId="5" applyFont="1" applyFill="1" applyBorder="1" applyAlignment="1">
      <alignment horizontal="center" vertical="center" textRotation="90"/>
    </xf>
    <xf numFmtId="0" fontId="14" fillId="0" borderId="11" xfId="5" applyFont="1" applyBorder="1" applyAlignment="1">
      <alignment horizontal="center" vertical="center" textRotation="90"/>
    </xf>
    <xf numFmtId="0" fontId="14" fillId="0" borderId="14" xfId="5" applyFont="1" applyBorder="1" applyAlignment="1">
      <alignment horizontal="center" vertical="center" textRotation="90"/>
    </xf>
    <xf numFmtId="0" fontId="14" fillId="0" borderId="17" xfId="5" applyFont="1" applyBorder="1" applyAlignment="1">
      <alignment horizontal="center" vertical="center" textRotation="90"/>
    </xf>
    <xf numFmtId="0" fontId="24" fillId="15" borderId="11" xfId="5" applyFont="1" applyFill="1" applyBorder="1" applyAlignment="1">
      <alignment horizontal="center" vertical="center" textRotation="90" wrapText="1"/>
    </xf>
    <xf numFmtId="0" fontId="24" fillId="15" borderId="14" xfId="5" applyFont="1" applyFill="1" applyBorder="1" applyAlignment="1">
      <alignment horizontal="center" vertical="center" textRotation="90" wrapText="1"/>
    </xf>
    <xf numFmtId="0" fontId="24" fillId="15" borderId="17" xfId="5" applyFont="1" applyFill="1" applyBorder="1" applyAlignment="1">
      <alignment horizontal="center" vertical="center" textRotation="90" wrapText="1"/>
    </xf>
    <xf numFmtId="0" fontId="25" fillId="10" borderId="11" xfId="5" applyFont="1" applyFill="1" applyBorder="1" applyAlignment="1">
      <alignment horizontal="center" vertical="center" textRotation="90" wrapText="1"/>
    </xf>
    <xf numFmtId="0" fontId="26" fillId="10" borderId="14" xfId="5" applyFont="1" applyFill="1" applyBorder="1" applyAlignment="1">
      <alignment horizontal="center" vertical="center" textRotation="90" wrapText="1"/>
    </xf>
    <xf numFmtId="0" fontId="26" fillId="10" borderId="17" xfId="5" applyFont="1" applyFill="1" applyBorder="1" applyAlignment="1">
      <alignment horizontal="center" vertical="center" textRotation="90" wrapText="1"/>
    </xf>
    <xf numFmtId="0" fontId="17" fillId="9" borderId="11" xfId="5" applyFont="1" applyFill="1" applyBorder="1" applyAlignment="1">
      <alignment horizontal="center" vertical="center" textRotation="90" wrapText="1"/>
    </xf>
    <xf numFmtId="0" fontId="17" fillId="9" borderId="14" xfId="5" applyFont="1" applyFill="1" applyBorder="1" applyAlignment="1">
      <alignment horizontal="center" vertical="center" textRotation="90" wrapText="1"/>
    </xf>
    <xf numFmtId="0" fontId="17" fillId="9" borderId="17" xfId="5" applyFont="1" applyFill="1" applyBorder="1" applyAlignment="1">
      <alignment horizontal="center" vertical="center" textRotation="90" wrapText="1"/>
    </xf>
    <xf numFmtId="0" fontId="8" fillId="0" borderId="14" xfId="5" applyFont="1" applyBorder="1" applyAlignment="1">
      <alignment horizontal="center" vertical="center" textRotation="90"/>
    </xf>
    <xf numFmtId="0" fontId="8" fillId="0" borderId="17" xfId="5" applyFont="1" applyBorder="1" applyAlignment="1">
      <alignment horizontal="center" vertical="center" textRotation="90"/>
    </xf>
    <xf numFmtId="0" fontId="18" fillId="0" borderId="11" xfId="5" applyFont="1" applyBorder="1" applyAlignment="1">
      <alignment horizontal="center" vertical="center" textRotation="90" wrapText="1"/>
    </xf>
    <xf numFmtId="0" fontId="18" fillId="0" borderId="14" xfId="5" applyFont="1" applyBorder="1" applyAlignment="1">
      <alignment horizontal="center" vertical="center" textRotation="90" wrapText="1"/>
    </xf>
    <xf numFmtId="0" fontId="18" fillId="0" borderId="17" xfId="5" applyFont="1" applyBorder="1" applyAlignment="1">
      <alignment horizontal="center" vertical="center" textRotation="90" wrapText="1"/>
    </xf>
    <xf numFmtId="0" fontId="19" fillId="0" borderId="11" xfId="5" applyFont="1" applyBorder="1" applyAlignment="1">
      <alignment horizontal="center" vertical="center" textRotation="90" wrapText="1"/>
    </xf>
    <xf numFmtId="0" fontId="19" fillId="0" borderId="14" xfId="5" applyFont="1" applyBorder="1" applyAlignment="1">
      <alignment horizontal="center" vertical="center" textRotation="90" wrapText="1"/>
    </xf>
    <xf numFmtId="0" fontId="19" fillId="0" borderId="17" xfId="5" applyFont="1" applyBorder="1" applyAlignment="1">
      <alignment horizontal="center" vertical="center" textRotation="90" wrapText="1"/>
    </xf>
    <xf numFmtId="0" fontId="20" fillId="11" borderId="11" xfId="5" applyFont="1" applyFill="1" applyBorder="1" applyAlignment="1">
      <alignment horizontal="center" vertical="center" textRotation="90"/>
    </xf>
    <xf numFmtId="0" fontId="20" fillId="11" borderId="14" xfId="5" applyFont="1" applyFill="1" applyBorder="1" applyAlignment="1">
      <alignment horizontal="center" vertical="center" textRotation="90"/>
    </xf>
    <xf numFmtId="0" fontId="20" fillId="11" borderId="17" xfId="5" applyFont="1" applyFill="1" applyBorder="1" applyAlignment="1">
      <alignment horizontal="center" vertical="center" textRotation="90"/>
    </xf>
    <xf numFmtId="0" fontId="21" fillId="10" borderId="11" xfId="5" applyFont="1" applyFill="1" applyBorder="1" applyAlignment="1">
      <alignment horizontal="center" vertical="center" textRotation="90" wrapText="1"/>
    </xf>
    <xf numFmtId="0" fontId="21" fillId="10" borderId="14" xfId="5" applyFont="1" applyFill="1" applyBorder="1" applyAlignment="1">
      <alignment horizontal="center" vertical="center" textRotation="90" wrapText="1"/>
    </xf>
    <xf numFmtId="0" fontId="21" fillId="10" borderId="17" xfId="5" applyFont="1" applyFill="1" applyBorder="1" applyAlignment="1">
      <alignment horizontal="center" vertical="center" textRotation="90" wrapText="1"/>
    </xf>
    <xf numFmtId="0" fontId="22" fillId="12" borderId="11" xfId="5" applyFont="1" applyFill="1" applyBorder="1" applyAlignment="1">
      <alignment horizontal="center" vertical="center" textRotation="90" wrapText="1"/>
    </xf>
    <xf numFmtId="0" fontId="22" fillId="12" borderId="14" xfId="5" applyFont="1" applyFill="1" applyBorder="1" applyAlignment="1">
      <alignment horizontal="center" vertical="center" textRotation="90" wrapText="1"/>
    </xf>
    <xf numFmtId="0" fontId="22" fillId="12" borderId="17" xfId="5" applyFont="1" applyFill="1" applyBorder="1" applyAlignment="1">
      <alignment horizontal="center" vertical="center" textRotation="90" wrapText="1"/>
    </xf>
    <xf numFmtId="0" fontId="23" fillId="13" borderId="11" xfId="5" applyFont="1" applyFill="1" applyBorder="1" applyAlignment="1">
      <alignment horizontal="center" vertical="center" textRotation="90" wrapText="1"/>
    </xf>
    <xf numFmtId="0" fontId="23" fillId="13" borderId="14" xfId="5" applyFont="1" applyFill="1" applyBorder="1" applyAlignment="1">
      <alignment horizontal="center" vertical="center" textRotation="90" wrapText="1"/>
    </xf>
    <xf numFmtId="0" fontId="23" fillId="13" borderId="17" xfId="5" applyFont="1" applyFill="1" applyBorder="1" applyAlignment="1">
      <alignment horizontal="center" vertical="center" textRotation="90" wrapText="1"/>
    </xf>
    <xf numFmtId="0" fontId="47" fillId="17" borderId="11" xfId="5" applyFont="1" applyFill="1" applyBorder="1" applyAlignment="1">
      <alignment horizontal="center" vertical="center" textRotation="90" wrapText="1"/>
    </xf>
    <xf numFmtId="0" fontId="48" fillId="17" borderId="14" xfId="5" applyFont="1" applyFill="1" applyBorder="1" applyAlignment="1">
      <alignment horizontal="center" vertical="center" textRotation="90" wrapText="1"/>
    </xf>
    <xf numFmtId="0" fontId="48" fillId="17" borderId="17" xfId="5" applyFont="1" applyFill="1" applyBorder="1" applyAlignment="1">
      <alignment horizontal="center" vertical="center" textRotation="90" wrapText="1"/>
    </xf>
    <xf numFmtId="0" fontId="16" fillId="8" borderId="11" xfId="5" applyFont="1" applyFill="1" applyBorder="1" applyAlignment="1">
      <alignment horizontal="center" vertical="center" textRotation="90" wrapText="1"/>
    </xf>
    <xf numFmtId="0" fontId="16" fillId="8" borderId="14" xfId="5" applyFont="1" applyFill="1" applyBorder="1" applyAlignment="1">
      <alignment horizontal="center" vertical="center" textRotation="90" wrapText="1"/>
    </xf>
    <xf numFmtId="0" fontId="16" fillId="8" borderId="17" xfId="5" applyFont="1" applyFill="1" applyBorder="1" applyAlignment="1">
      <alignment horizontal="center" vertical="center" textRotation="90" wrapText="1"/>
    </xf>
    <xf numFmtId="0" fontId="11" fillId="4" borderId="11" xfId="5" applyFont="1" applyFill="1" applyBorder="1" applyAlignment="1">
      <alignment horizontal="center" vertical="center" textRotation="90"/>
    </xf>
    <xf numFmtId="0" fontId="11" fillId="4" borderId="14" xfId="5" applyFont="1" applyFill="1" applyBorder="1" applyAlignment="1">
      <alignment horizontal="center" vertical="center" textRotation="90"/>
    </xf>
    <xf numFmtId="0" fontId="11" fillId="4" borderId="17" xfId="5" applyFont="1" applyFill="1" applyBorder="1" applyAlignment="1">
      <alignment horizontal="center" vertical="center" textRotation="90"/>
    </xf>
    <xf numFmtId="0" fontId="12" fillId="5" borderId="11" xfId="5" applyFont="1" applyFill="1" applyBorder="1" applyAlignment="1">
      <alignment horizontal="center" vertical="center" textRotation="90" wrapText="1"/>
    </xf>
    <xf numFmtId="0" fontId="12" fillId="5" borderId="14" xfId="5" applyFont="1" applyFill="1" applyBorder="1" applyAlignment="1">
      <alignment horizontal="center" vertical="center" textRotation="90" wrapText="1"/>
    </xf>
    <xf numFmtId="0" fontId="12" fillId="5" borderId="17" xfId="5" applyFont="1" applyFill="1" applyBorder="1" applyAlignment="1">
      <alignment horizontal="center" vertical="center" textRotation="90" wrapText="1"/>
    </xf>
    <xf numFmtId="0" fontId="13" fillId="6" borderId="11" xfId="5" applyFont="1" applyFill="1" applyBorder="1" applyAlignment="1">
      <alignment horizontal="center" vertical="center" textRotation="90" wrapText="1"/>
    </xf>
    <xf numFmtId="0" fontId="13" fillId="6" borderId="14" xfId="5" applyFont="1" applyFill="1" applyBorder="1" applyAlignment="1">
      <alignment horizontal="center" vertical="center" textRotation="90" wrapText="1"/>
    </xf>
    <xf numFmtId="0" fontId="13" fillId="6" borderId="17" xfId="5" applyFont="1" applyFill="1" applyBorder="1" applyAlignment="1">
      <alignment horizontal="center" vertical="center" textRotation="90" wrapText="1"/>
    </xf>
    <xf numFmtId="0" fontId="15" fillId="7" borderId="11" xfId="5" applyFont="1" applyFill="1" applyBorder="1" applyAlignment="1">
      <alignment horizontal="center" vertical="center" textRotation="90" wrapText="1"/>
    </xf>
    <xf numFmtId="0" fontId="15" fillId="7" borderId="14" xfId="5" applyFont="1" applyFill="1" applyBorder="1" applyAlignment="1">
      <alignment horizontal="center" vertical="center" textRotation="90" wrapText="1"/>
    </xf>
    <xf numFmtId="0" fontId="15" fillId="7" borderId="17" xfId="5" applyFont="1" applyFill="1" applyBorder="1" applyAlignment="1">
      <alignment horizontal="center" vertical="center" textRotation="90" wrapText="1"/>
    </xf>
    <xf numFmtId="0" fontId="39" fillId="0" borderId="11" xfId="7" applyFont="1" applyBorder="1" applyAlignment="1">
      <alignment horizontal="center" vertical="center" textRotation="90" wrapText="1"/>
    </xf>
    <xf numFmtId="0" fontId="39" fillId="0" borderId="14" xfId="7" applyFont="1" applyBorder="1" applyAlignment="1">
      <alignment horizontal="center" vertical="center" textRotation="90" wrapText="1"/>
    </xf>
    <xf numFmtId="0" fontId="39" fillId="0" borderId="17" xfId="7" applyFont="1" applyBorder="1" applyAlignment="1">
      <alignment horizontal="center" vertical="center" textRotation="90" wrapText="1"/>
    </xf>
    <xf numFmtId="0" fontId="40" fillId="0" borderId="11" xfId="7" applyFont="1" applyBorder="1" applyAlignment="1">
      <alignment horizontal="center" vertical="center" textRotation="90" wrapText="1"/>
    </xf>
    <xf numFmtId="0" fontId="40" fillId="0" borderId="14" xfId="7" applyFont="1" applyBorder="1" applyAlignment="1">
      <alignment horizontal="center" vertical="center" textRotation="90" wrapText="1"/>
    </xf>
    <xf numFmtId="0" fontId="40" fillId="0" borderId="17" xfId="7" applyFont="1" applyBorder="1" applyAlignment="1">
      <alignment horizontal="center" vertical="center" textRotation="90" wrapText="1"/>
    </xf>
    <xf numFmtId="0" fontId="41" fillId="10" borderId="11" xfId="7" applyFont="1" applyFill="1" applyBorder="1" applyAlignment="1">
      <alignment horizontal="center" vertical="center" textRotation="90" wrapText="1"/>
    </xf>
    <xf numFmtId="0" fontId="41" fillId="10" borderId="14" xfId="7" applyFont="1" applyFill="1" applyBorder="1" applyAlignment="1">
      <alignment horizontal="center" vertical="center" textRotation="90" wrapText="1"/>
    </xf>
    <xf numFmtId="0" fontId="41" fillId="10" borderId="17" xfId="7" applyFont="1" applyFill="1" applyBorder="1" applyAlignment="1">
      <alignment horizontal="center" vertical="center" textRotation="90" wrapText="1"/>
    </xf>
    <xf numFmtId="0" fontId="42" fillId="12" borderId="11" xfId="7" applyFont="1" applyFill="1" applyBorder="1" applyAlignment="1">
      <alignment horizontal="center" vertical="center" textRotation="90" wrapText="1"/>
    </xf>
    <xf numFmtId="0" fontId="42" fillId="12" borderId="14" xfId="7" applyFont="1" applyFill="1" applyBorder="1" applyAlignment="1">
      <alignment horizontal="center" vertical="center" textRotation="90" wrapText="1"/>
    </xf>
    <xf numFmtId="0" fontId="42" fillId="12" borderId="17" xfId="7" applyFont="1" applyFill="1" applyBorder="1" applyAlignment="1">
      <alignment horizontal="center" vertical="center" textRotation="90" wrapText="1"/>
    </xf>
    <xf numFmtId="0" fontId="43" fillId="13" borderId="11" xfId="7" applyFont="1" applyFill="1" applyBorder="1" applyAlignment="1">
      <alignment horizontal="center" vertical="center" textRotation="90" wrapText="1"/>
    </xf>
    <xf numFmtId="0" fontId="23" fillId="13" borderId="14" xfId="7" applyFont="1" applyFill="1" applyBorder="1" applyAlignment="1">
      <alignment horizontal="center" vertical="center" textRotation="90" wrapText="1"/>
    </xf>
    <xf numFmtId="0" fontId="23" fillId="13" borderId="17" xfId="7" applyFont="1" applyFill="1" applyBorder="1" applyAlignment="1">
      <alignment horizontal="center" vertical="center" textRotation="90" wrapText="1"/>
    </xf>
    <xf numFmtId="0" fontId="44" fillId="14" borderId="11" xfId="7" applyFont="1" applyFill="1" applyBorder="1" applyAlignment="1">
      <alignment horizontal="center" vertical="center" textRotation="90" wrapText="1"/>
    </xf>
    <xf numFmtId="0" fontId="44" fillId="14" borderId="14" xfId="7" applyFont="1" applyFill="1" applyBorder="1" applyAlignment="1">
      <alignment horizontal="center" vertical="center" textRotation="90" wrapText="1"/>
    </xf>
    <xf numFmtId="0" fontId="44" fillId="14" borderId="17" xfId="7" applyFont="1" applyFill="1" applyBorder="1" applyAlignment="1">
      <alignment horizontal="center" vertical="center" textRotation="90" wrapText="1"/>
    </xf>
    <xf numFmtId="0" fontId="24" fillId="15" borderId="11" xfId="7" applyFont="1" applyFill="1" applyBorder="1" applyAlignment="1">
      <alignment horizontal="center" vertical="center" textRotation="90" wrapText="1"/>
    </xf>
    <xf numFmtId="0" fontId="24" fillId="15" borderId="14" xfId="7" applyFont="1" applyFill="1" applyBorder="1" applyAlignment="1">
      <alignment horizontal="center" vertical="center" textRotation="90" wrapText="1"/>
    </xf>
    <xf numFmtId="0" fontId="24" fillId="15" borderId="17" xfId="7" applyFont="1" applyFill="1" applyBorder="1" applyAlignment="1">
      <alignment horizontal="center" vertical="center" textRotation="90" wrapText="1"/>
    </xf>
    <xf numFmtId="0" fontId="26" fillId="10" borderId="11" xfId="7" applyFont="1" applyFill="1" applyBorder="1" applyAlignment="1">
      <alignment horizontal="center" vertical="center" textRotation="90" wrapText="1"/>
    </xf>
    <xf numFmtId="0" fontId="26" fillId="10" borderId="14" xfId="7" applyFont="1" applyFill="1" applyBorder="1" applyAlignment="1">
      <alignment horizontal="center" vertical="center" textRotation="90" wrapText="1"/>
    </xf>
    <xf numFmtId="0" fontId="26" fillId="10" borderId="17" xfId="7" applyFont="1" applyFill="1" applyBorder="1" applyAlignment="1">
      <alignment horizontal="center" vertical="center" textRotation="90" wrapText="1"/>
    </xf>
    <xf numFmtId="0" fontId="20" fillId="11" borderId="11" xfId="7" applyFont="1" applyFill="1" applyBorder="1" applyAlignment="1">
      <alignment horizontal="center" vertical="center" textRotation="90"/>
    </xf>
    <xf numFmtId="0" fontId="20" fillId="11" borderId="14" xfId="7" applyFont="1" applyFill="1" applyBorder="1" applyAlignment="1">
      <alignment horizontal="center" vertical="center" textRotation="90"/>
    </xf>
    <xf numFmtId="0" fontId="20" fillId="11" borderId="17" xfId="7" applyFont="1" applyFill="1" applyBorder="1" applyAlignment="1">
      <alignment horizontal="center" vertical="center" textRotation="90"/>
    </xf>
    <xf numFmtId="0" fontId="14" fillId="0" borderId="11" xfId="7" applyFont="1" applyBorder="1" applyAlignment="1">
      <alignment horizontal="center" vertical="center" textRotation="90"/>
    </xf>
    <xf numFmtId="0" fontId="14" fillId="0" borderId="14" xfId="7" applyFont="1" applyBorder="1" applyAlignment="1">
      <alignment horizontal="center" vertical="center" textRotation="90"/>
    </xf>
    <xf numFmtId="0" fontId="14" fillId="0" borderId="17" xfId="7" applyFont="1" applyBorder="1" applyAlignment="1">
      <alignment horizontal="center" vertical="center" textRotation="90"/>
    </xf>
    <xf numFmtId="0" fontId="31" fillId="5" borderId="11" xfId="7" applyFont="1" applyFill="1" applyBorder="1" applyAlignment="1">
      <alignment horizontal="center" vertical="center" textRotation="90" wrapText="1"/>
    </xf>
    <xf numFmtId="0" fontId="31" fillId="5" borderId="14" xfId="7" applyFont="1" applyFill="1" applyBorder="1" applyAlignment="1">
      <alignment horizontal="center" vertical="center" textRotation="90" wrapText="1"/>
    </xf>
    <xf numFmtId="0" fontId="31" fillId="5" borderId="17" xfId="7" applyFont="1" applyFill="1" applyBorder="1" applyAlignment="1">
      <alignment horizontal="center" vertical="center" textRotation="90" wrapText="1"/>
    </xf>
    <xf numFmtId="0" fontId="35" fillId="6" borderId="11" xfId="7" applyFont="1" applyFill="1" applyBorder="1" applyAlignment="1">
      <alignment horizontal="center" vertical="center" textRotation="90" wrapText="1"/>
    </xf>
    <xf numFmtId="0" fontId="35" fillId="6" borderId="14" xfId="7" applyFont="1" applyFill="1" applyBorder="1" applyAlignment="1">
      <alignment horizontal="center" vertical="center" textRotation="90" wrapText="1"/>
    </xf>
    <xf numFmtId="0" fontId="35" fillId="6" borderId="17" xfId="7" applyFont="1" applyFill="1" applyBorder="1" applyAlignment="1">
      <alignment horizontal="center" vertical="center" textRotation="90" wrapText="1"/>
    </xf>
    <xf numFmtId="0" fontId="36" fillId="7" borderId="11" xfId="7" applyFont="1" applyFill="1" applyBorder="1" applyAlignment="1">
      <alignment horizontal="center" vertical="center" textRotation="90" wrapText="1"/>
    </xf>
    <xf numFmtId="0" fontId="36" fillId="7" borderId="14" xfId="7" applyFont="1" applyFill="1" applyBorder="1" applyAlignment="1">
      <alignment horizontal="center" vertical="center" textRotation="90" wrapText="1"/>
    </xf>
    <xf numFmtId="0" fontId="36" fillId="7" borderId="17" xfId="7" applyFont="1" applyFill="1" applyBorder="1" applyAlignment="1">
      <alignment horizontal="center" vertical="center" textRotation="90" wrapText="1"/>
    </xf>
    <xf numFmtId="0" fontId="37" fillId="8" borderId="11" xfId="7" applyFont="1" applyFill="1" applyBorder="1" applyAlignment="1">
      <alignment horizontal="center" vertical="center" textRotation="90" wrapText="1"/>
    </xf>
    <xf numFmtId="0" fontId="37" fillId="8" borderId="14" xfId="7" applyFont="1" applyFill="1" applyBorder="1" applyAlignment="1">
      <alignment horizontal="center" vertical="center" textRotation="90" wrapText="1"/>
    </xf>
    <xf numFmtId="0" fontId="37" fillId="8" borderId="17" xfId="7" applyFont="1" applyFill="1" applyBorder="1" applyAlignment="1">
      <alignment horizontal="center" vertical="center" textRotation="90" wrapText="1"/>
    </xf>
    <xf numFmtId="0" fontId="38" fillId="9" borderId="11" xfId="7" applyFont="1" applyFill="1" applyBorder="1" applyAlignment="1">
      <alignment horizontal="center" vertical="center" textRotation="90" wrapText="1"/>
    </xf>
    <xf numFmtId="0" fontId="38" fillId="9" borderId="14" xfId="7" applyFont="1" applyFill="1" applyBorder="1" applyAlignment="1">
      <alignment horizontal="center" vertical="center" textRotation="90" wrapText="1"/>
    </xf>
    <xf numFmtId="0" fontId="38" fillId="9" borderId="17" xfId="7" applyFont="1" applyFill="1" applyBorder="1" applyAlignment="1">
      <alignment horizontal="center" vertical="center" textRotation="90" wrapText="1"/>
    </xf>
    <xf numFmtId="0" fontId="11" fillId="4" borderId="11" xfId="7" applyFont="1" applyFill="1" applyBorder="1" applyAlignment="1">
      <alignment horizontal="center" vertical="center" textRotation="90"/>
    </xf>
    <xf numFmtId="0" fontId="11" fillId="4" borderId="14" xfId="7" applyFont="1" applyFill="1" applyBorder="1" applyAlignment="1">
      <alignment horizontal="center" vertical="center" textRotation="90"/>
    </xf>
    <xf numFmtId="0" fontId="11" fillId="4" borderId="17" xfId="7" applyFont="1" applyFill="1" applyBorder="1" applyAlignment="1">
      <alignment horizontal="center" vertical="center" textRotation="90"/>
    </xf>
    <xf numFmtId="0" fontId="8" fillId="0" borderId="14" xfId="7" applyFont="1" applyBorder="1" applyAlignment="1">
      <alignment horizontal="center" vertical="center" textRotation="90"/>
    </xf>
    <xf numFmtId="0" fontId="8" fillId="0" borderId="17" xfId="7" applyFont="1" applyBorder="1" applyAlignment="1">
      <alignment horizontal="center" vertical="center" textRotation="90"/>
    </xf>
    <xf numFmtId="0" fontId="33" fillId="0" borderId="11" xfId="5" applyFont="1" applyBorder="1" applyAlignment="1">
      <alignment horizontal="center" vertical="center"/>
    </xf>
    <xf numFmtId="0" fontId="64" fillId="21" borderId="30" xfId="4" applyFont="1" applyFill="1" applyBorder="1" applyAlignment="1">
      <alignment horizontal="center" vertical="center"/>
    </xf>
    <xf numFmtId="0" fontId="32" fillId="0" borderId="12" xfId="7" applyFont="1" applyBorder="1"/>
    <xf numFmtId="0" fontId="32" fillId="0" borderId="15" xfId="7" applyFont="1" applyBorder="1"/>
    <xf numFmtId="0" fontId="32" fillId="0" borderId="18" xfId="7" applyFont="1" applyBorder="1"/>
    <xf numFmtId="0" fontId="33" fillId="21" borderId="29" xfId="7" applyFont="1" applyFill="1" applyBorder="1" applyAlignment="1">
      <alignment horizontal="center" vertical="center"/>
    </xf>
    <xf numFmtId="165" fontId="33" fillId="10" borderId="26" xfId="7" applyNumberFormat="1" applyFont="1" applyFill="1" applyBorder="1" applyAlignment="1">
      <alignment horizontal="center" vertical="center"/>
    </xf>
    <xf numFmtId="0" fontId="34" fillId="10" borderId="26" xfId="6" applyFont="1" applyFill="1" applyBorder="1" applyAlignment="1">
      <alignment horizontal="center" vertical="center"/>
    </xf>
    <xf numFmtId="165" fontId="33" fillId="10" borderId="24" xfId="7" applyNumberFormat="1" applyFont="1" applyFill="1" applyBorder="1" applyAlignment="1">
      <alignment horizontal="center" vertical="center"/>
    </xf>
    <xf numFmtId="0" fontId="34" fillId="10" borderId="24" xfId="6" applyFont="1" applyFill="1" applyBorder="1" applyAlignment="1">
      <alignment horizontal="center" vertical="center"/>
    </xf>
    <xf numFmtId="165" fontId="33" fillId="10" borderId="27" xfId="7" applyNumberFormat="1" applyFont="1" applyFill="1" applyBorder="1" applyAlignment="1">
      <alignment horizontal="center" vertical="center"/>
    </xf>
    <xf numFmtId="0" fontId="34" fillId="10" borderId="27" xfId="6" applyFont="1" applyFill="1" applyBorder="1" applyAlignment="1">
      <alignment horizontal="center" vertical="center"/>
    </xf>
    <xf numFmtId="165" fontId="33" fillId="10" borderId="13" xfId="7" applyNumberFormat="1" applyFont="1" applyFill="1" applyBorder="1" applyAlignment="1">
      <alignment horizontal="center" vertical="center"/>
    </xf>
    <xf numFmtId="165" fontId="33" fillId="10" borderId="16" xfId="7" applyNumberFormat="1" applyFont="1" applyFill="1" applyBorder="1" applyAlignment="1">
      <alignment horizontal="center" vertical="center"/>
    </xf>
    <xf numFmtId="165" fontId="33" fillId="10" borderId="19" xfId="7" applyNumberFormat="1" applyFont="1" applyFill="1" applyBorder="1" applyAlignment="1">
      <alignment horizontal="center" vertical="center"/>
    </xf>
    <xf numFmtId="0" fontId="33" fillId="10" borderId="24" xfId="7" applyFont="1" applyFill="1" applyBorder="1" applyAlignment="1">
      <alignment horizontal="center" vertical="center"/>
    </xf>
    <xf numFmtId="0" fontId="33" fillId="10" borderId="26" xfId="7" applyFont="1" applyFill="1" applyBorder="1" applyAlignment="1">
      <alignment horizontal="center" vertical="center"/>
    </xf>
    <xf numFmtId="0" fontId="34" fillId="10" borderId="26" xfId="4" applyFont="1" applyFill="1" applyBorder="1" applyAlignment="1">
      <alignment horizontal="center" vertical="center"/>
    </xf>
    <xf numFmtId="0" fontId="52" fillId="0" borderId="14" xfId="8" applyFont="1" applyBorder="1"/>
    <xf numFmtId="0" fontId="52" fillId="0" borderId="17" xfId="8" applyFont="1" applyBorder="1"/>
    <xf numFmtId="0" fontId="51" fillId="0" borderId="11" xfId="8" applyFont="1" applyBorder="1" applyAlignment="1">
      <alignment horizontal="center" vertical="center"/>
    </xf>
    <xf numFmtId="0" fontId="51" fillId="0" borderId="14" xfId="8" applyFont="1" applyBorder="1" applyAlignment="1">
      <alignment horizontal="center" vertical="center"/>
    </xf>
    <xf numFmtId="0" fontId="51" fillId="0" borderId="17" xfId="8" applyFont="1" applyBorder="1" applyAlignment="1">
      <alignment horizontal="center" vertical="center"/>
    </xf>
    <xf numFmtId="0" fontId="52" fillId="0" borderId="11" xfId="8" applyFont="1" applyBorder="1" applyAlignment="1">
      <alignment horizontal="center" vertical="center"/>
    </xf>
    <xf numFmtId="0" fontId="52" fillId="0" borderId="14" xfId="8" applyFont="1" applyBorder="1" applyAlignment="1">
      <alignment horizontal="center" vertical="center"/>
    </xf>
    <xf numFmtId="0" fontId="52" fillId="0" borderId="17" xfId="8" applyFont="1" applyBorder="1" applyAlignment="1">
      <alignment horizontal="center" vertical="center"/>
    </xf>
    <xf numFmtId="0" fontId="52" fillId="0" borderId="11" xfId="8" applyFont="1" applyBorder="1" applyAlignment="1">
      <alignment horizontal="center" vertical="center"/>
    </xf>
    <xf numFmtId="0" fontId="52" fillId="0" borderId="14" xfId="8" applyFont="1" applyBorder="1" applyAlignment="1">
      <alignment horizontal="center" vertical="center"/>
    </xf>
    <xf numFmtId="0" fontId="52" fillId="0" borderId="11" xfId="8" applyFont="1" applyBorder="1" applyAlignment="1">
      <alignment vertical="center"/>
    </xf>
    <xf numFmtId="0" fontId="52" fillId="0" borderId="14" xfId="8" applyFont="1" applyBorder="1" applyAlignment="1">
      <alignment vertical="center"/>
    </xf>
    <xf numFmtId="0" fontId="52" fillId="0" borderId="17" xfId="8" applyFont="1" applyBorder="1" applyAlignment="1">
      <alignment horizontal="center" vertical="center"/>
    </xf>
    <xf numFmtId="0" fontId="49" fillId="0" borderId="14" xfId="8" applyFont="1" applyBorder="1" applyAlignment="1"/>
    <xf numFmtId="0" fontId="53" fillId="0" borderId="11" xfId="8" applyFont="1" applyBorder="1" applyAlignment="1">
      <alignment horizontal="center"/>
    </xf>
    <xf numFmtId="0" fontId="53" fillId="0" borderId="11" xfId="8" applyFont="1" applyBorder="1" applyAlignment="1">
      <alignment horizontal="center" vertical="center"/>
    </xf>
    <xf numFmtId="0" fontId="53" fillId="0" borderId="14" xfId="8" applyFont="1" applyBorder="1" applyAlignment="1">
      <alignment horizontal="center" vertical="center"/>
    </xf>
    <xf numFmtId="0" fontId="53" fillId="0" borderId="17" xfId="8" applyFont="1" applyBorder="1" applyAlignment="1">
      <alignment horizontal="center" vertical="center"/>
    </xf>
    <xf numFmtId="3" fontId="54" fillId="19" borderId="11" xfId="8" applyNumberFormat="1" applyFont="1" applyFill="1" applyBorder="1" applyAlignment="1">
      <alignment horizontal="center" vertical="center"/>
    </xf>
    <xf numFmtId="3" fontId="54" fillId="19" borderId="14" xfId="8" applyNumberFormat="1" applyFont="1" applyFill="1" applyBorder="1" applyAlignment="1">
      <alignment horizontal="center" vertical="center"/>
    </xf>
    <xf numFmtId="3" fontId="54" fillId="19" borderId="17" xfId="8" applyNumberFormat="1" applyFont="1" applyFill="1" applyBorder="1" applyAlignment="1">
      <alignment horizontal="center" vertical="center"/>
    </xf>
    <xf numFmtId="0" fontId="53" fillId="18" borderId="11" xfId="8" applyFont="1" applyFill="1" applyBorder="1" applyAlignment="1">
      <alignment horizontal="center"/>
    </xf>
    <xf numFmtId="0" fontId="53" fillId="18" borderId="14" xfId="8" applyFont="1" applyFill="1" applyBorder="1" applyAlignment="1">
      <alignment horizontal="center"/>
    </xf>
    <xf numFmtId="0" fontId="52" fillId="0" borderId="17" xfId="8" applyFont="1" applyBorder="1" applyAlignment="1"/>
    <xf numFmtId="0" fontId="53" fillId="0" borderId="14" xfId="8" applyFont="1" applyBorder="1" applyAlignment="1">
      <alignment horizontal="center"/>
    </xf>
    <xf numFmtId="0" fontId="53" fillId="18" borderId="17" xfId="8" applyFont="1" applyFill="1" applyBorder="1" applyAlignment="1">
      <alignment horizontal="center"/>
    </xf>
    <xf numFmtId="0" fontId="53" fillId="18" borderId="11" xfId="8" applyFont="1" applyFill="1" applyBorder="1" applyAlignment="1"/>
    <xf numFmtId="0" fontId="56" fillId="18" borderId="14" xfId="9" applyFill="1" applyBorder="1" applyAlignment="1">
      <alignment horizontal="center"/>
    </xf>
    <xf numFmtId="0" fontId="57" fillId="18" borderId="11" xfId="8" applyFont="1" applyFill="1" applyBorder="1" applyAlignment="1">
      <alignment horizontal="center"/>
    </xf>
    <xf numFmtId="0" fontId="57" fillId="18" borderId="14" xfId="8" applyFont="1" applyFill="1" applyBorder="1" applyAlignment="1">
      <alignment horizontal="center"/>
    </xf>
    <xf numFmtId="0" fontId="58" fillId="18" borderId="14" xfId="8" applyFont="1" applyFill="1" applyBorder="1"/>
    <xf numFmtId="0" fontId="58" fillId="18" borderId="17" xfId="8" applyFont="1" applyFill="1" applyBorder="1"/>
    <xf numFmtId="0" fontId="59" fillId="0" borderId="11" xfId="8" applyFont="1" applyBorder="1" applyAlignment="1">
      <alignment vertical="center"/>
    </xf>
    <xf numFmtId="0" fontId="49" fillId="0" borderId="14" xfId="8" applyFont="1" applyBorder="1" applyAlignment="1">
      <alignment vertical="center"/>
    </xf>
    <xf numFmtId="0" fontId="52" fillId="0" borderId="31" xfId="8" applyFont="1" applyBorder="1" applyAlignment="1">
      <alignment horizontal="center" vertical="center"/>
    </xf>
    <xf numFmtId="0" fontId="55" fillId="0" borderId="11" xfId="8" applyFont="1" applyBorder="1" applyAlignment="1">
      <alignment horizontal="center" vertical="center"/>
    </xf>
    <xf numFmtId="0" fontId="55" fillId="0" borderId="14" xfId="8" applyFont="1" applyBorder="1" applyAlignment="1">
      <alignment horizontal="center" vertical="center"/>
    </xf>
    <xf numFmtId="0" fontId="55" fillId="0" borderId="17" xfId="8" applyFont="1" applyBorder="1" applyAlignment="1">
      <alignment horizontal="center" vertical="center"/>
    </xf>
    <xf numFmtId="0" fontId="64" fillId="0" borderId="27" xfId="6" applyFont="1" applyFill="1" applyBorder="1" applyAlignment="1">
      <alignment horizontal="center" vertical="center"/>
    </xf>
    <xf numFmtId="0" fontId="64" fillId="21" borderId="27" xfId="4" applyFont="1" applyFill="1" applyBorder="1" applyAlignment="1">
      <alignment horizontal="center" vertical="center"/>
    </xf>
  </cellXfs>
  <cellStyles count="10">
    <cellStyle name="Calculation" xfId="2" builtinId="22" customBuiltin="1"/>
    <cellStyle name="Explanatory Text" xfId="3" builtinId="53" customBuiltin="1"/>
    <cellStyle name="Hyperlink" xfId="4" builtinId="8" customBuiltin="1"/>
    <cellStyle name="Hyperlink 2" xfId="6" xr:uid="{00000000-0005-0000-0000-000003000000}"/>
    <cellStyle name="Hyperlink 3" xfId="9" xr:uid="{00000000-0005-0000-0000-000004000000}"/>
    <cellStyle name="Input" xfId="1" builtinId="20" customBuiltin="1"/>
    <cellStyle name="Normal" xfId="0" builtinId="0" customBuiltin="1"/>
    <cellStyle name="Normal 2" xfId="5" xr:uid="{00000000-0005-0000-0000-000007000000}"/>
    <cellStyle name="Normal 3" xfId="7" xr:uid="{00000000-0005-0000-0000-000008000000}"/>
    <cellStyle name="Normal 4" xfId="8" xr:uid="{00000000-0005-0000-0000-000009000000}"/>
  </cellStyles>
  <dxfs count="14"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13"/>
      <tableStyleElement type="headerRow" dxfId="12"/>
      <tableStyleElement type="firstColumn" dxfId="11"/>
      <tableStyleElement type="lastColumn" dxfId="10"/>
      <tableStyleElement type="firstHeaderCell" dxfId="9"/>
      <tableStyleElement type="lastHeaderCell" dxfId="8"/>
    </tableStyle>
  </tableStyles>
  <colors>
    <mruColors>
      <color rgb="FF00CC00"/>
      <color rgb="FFFF9900"/>
      <color rgb="FF00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Master Contact List'!A1"/><Relationship Id="rId1" Type="http://schemas.openxmlformats.org/officeDocument/2006/relationships/hyperlink" Target="#'Delegate Info.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1</xdr:row>
      <xdr:rowOff>458200</xdr:rowOff>
    </xdr:from>
    <xdr:to>
      <xdr:col>7</xdr:col>
      <xdr:colOff>5443</xdr:colOff>
      <xdr:row>1</xdr:row>
      <xdr:rowOff>714375</xdr:rowOff>
    </xdr:to>
    <xdr:sp macro="" textlink="">
      <xdr:nvSpPr>
        <xdr:cNvPr id="4" name="Go to student details" descr="Click to view Student Details" title="Go to Student Details">
          <a:hlinkClick xmlns:r="http://schemas.openxmlformats.org/officeDocument/2006/relationships" r:id="rId1" tooltip="Click to view Student Detail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05900" y="639175"/>
          <a:ext cx="2386693" cy="256175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500" b="1">
              <a:solidFill>
                <a:schemeClr val="bg1"/>
              </a:solidFill>
              <a:latin typeface="Calibri" panose="020F0502020204030204" pitchFamily="34" charset="0"/>
            </a:rPr>
            <a:t>Go</a:t>
          </a:r>
          <a:r>
            <a:rPr lang="en-US" sz="1500" b="1" baseline="0">
              <a:solidFill>
                <a:schemeClr val="bg1"/>
              </a:solidFill>
              <a:latin typeface="Calibri" panose="020F0502020204030204" pitchFamily="34" charset="0"/>
            </a:rPr>
            <a:t> to Delegate Contact List</a:t>
          </a:r>
          <a:endParaRPr lang="en-US" sz="15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684147</xdr:rowOff>
    </xdr:to>
    <xdr:sp macro="" textlink="">
      <xdr:nvSpPr>
        <xdr:cNvPr id="7" name="Student List" descr="&quot;&quot;" title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125" y="180975"/>
          <a:ext cx="4438650" cy="684147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400" b="1">
              <a:solidFill>
                <a:schemeClr val="bg1"/>
              </a:solidFill>
              <a:latin typeface="Calibri" panose="020F0502020204030204" pitchFamily="34" charset="0"/>
            </a:rPr>
            <a:t>Region</a:t>
          </a:r>
          <a:r>
            <a:rPr lang="en-US" sz="2400" b="1" baseline="0">
              <a:solidFill>
                <a:schemeClr val="bg1"/>
              </a:solidFill>
              <a:latin typeface="Calibri" panose="020F0502020204030204" pitchFamily="34" charset="0"/>
            </a:rPr>
            <a:t> V: Executive Board</a:t>
          </a:r>
          <a:endParaRPr lang="en-US" sz="24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2095500</xdr:colOff>
      <xdr:row>1</xdr:row>
      <xdr:rowOff>132432</xdr:rowOff>
    </xdr:from>
    <xdr:to>
      <xdr:col>7</xdr:col>
      <xdr:colOff>4350</xdr:colOff>
      <xdr:row>1</xdr:row>
      <xdr:rowOff>380999</xdr:rowOff>
    </xdr:to>
    <xdr:sp macro="" textlink="">
      <xdr:nvSpPr>
        <xdr:cNvPr id="3" name="Go to class roster" descr="Click to view the Class Roster" title="Go to Class Roster">
          <a:hlinkClick xmlns:r="http://schemas.openxmlformats.org/officeDocument/2006/relationships" r:id="rId2" tooltip="Click to view Class Roster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05900" y="313407"/>
          <a:ext cx="2385600" cy="248567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500" b="1">
              <a:solidFill>
                <a:schemeClr val="bg1"/>
              </a:solidFill>
              <a:latin typeface="Calibri" panose="020F0502020204030204" pitchFamily="34" charset="0"/>
            </a:rPr>
            <a:t>Go</a:t>
          </a:r>
          <a:r>
            <a:rPr lang="en-US" sz="1500" b="1" baseline="0">
              <a:solidFill>
                <a:schemeClr val="bg1"/>
              </a:solidFill>
              <a:latin typeface="Calibri" panose="020F0502020204030204" pitchFamily="34" charset="0"/>
            </a:rPr>
            <a:t> to Master Contact List</a:t>
          </a:r>
          <a:endParaRPr lang="en-US" sz="15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7</xdr:col>
      <xdr:colOff>66676</xdr:colOff>
      <xdr:row>1</xdr:row>
      <xdr:rowOff>221289</xdr:rowOff>
    </xdr:from>
    <xdr:to>
      <xdr:col>12</xdr:col>
      <xdr:colOff>114300</xdr:colOff>
      <xdr:row>2</xdr:row>
      <xdr:rowOff>285750</xdr:rowOff>
    </xdr:to>
    <xdr:grpSp>
      <xdr:nvGrpSpPr>
        <xdr:cNvPr id="5" name="Template Tip" descr="Click Cell D4 to select student from drop down list." title="Data Entry 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696451" y="2164389"/>
          <a:ext cx="2514599" cy="855036"/>
          <a:chOff x="95007" y="726179"/>
          <a:chExt cx="4082536" cy="561976"/>
        </a:xfrm>
      </xdr:grpSpPr>
      <xdr:sp macro="" textlink="">
        <xdr:nvSpPr>
          <xdr:cNvPr id="6" name="Tip callout shape" descr="To add more students, in the last cell of the table, press the Tab key." title="Data Entry Tip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CLICK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THESE LINKS TO TAKE YOU TO THE NEXT LIST(S).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Isosceles Tri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 rot="16200000">
            <a:off x="192605" y="701227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udents" displayName="Students" ref="B3:G11" totalsRowShown="0" headerRowDxfId="7" dataDxfId="6">
  <tableColumns count="6">
    <tableColumn id="1" xr3:uid="{00000000-0010-0000-0000-000001000000}" name=" " dataDxfId="5">
      <calculatedColumnFormula>Students[[#This Row],[POSITION]]</calculatedColumnFormula>
    </tableColumn>
    <tableColumn id="15" xr3:uid="{00000000-0010-0000-0000-00000F000000}" name="POSITION" dataDxfId="4"/>
    <tableColumn id="3" xr3:uid="{00000000-0010-0000-0000-000003000000}" name="NAME" dataDxfId="3"/>
    <tableColumn id="7" xr3:uid="{00000000-0010-0000-0000-000007000000}" name="EMAIL" dataDxfId="2"/>
    <tableColumn id="10" xr3:uid="{00000000-0010-0000-0000-00000A000000}" name="COLLEGE" dataDxfId="1"/>
    <tableColumn id="2" xr3:uid="{00000000-0010-0000-0000-000002000000}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tudent List" altTextSummary="List of student information such as, Student Name, Email, Home Phone, Cell Phone, DOB, Emergency Contact, Emergency Phone, Physician, and Physician Phone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dregionv@studentsenateccc.org" TargetMode="External"/><Relationship Id="rId3" Type="http://schemas.openxmlformats.org/officeDocument/2006/relationships/hyperlink" Target="mailto:justiceregionv@studentsenateccc.org" TargetMode="External"/><Relationship Id="rId7" Type="http://schemas.openxmlformats.org/officeDocument/2006/relationships/hyperlink" Target="mailto:treasurerregionv@studentsenateccc.org" TargetMode="External"/><Relationship Id="rId2" Type="http://schemas.openxmlformats.org/officeDocument/2006/relationships/hyperlink" Target="mailto:vicechairregionv@studentsenateccc.org" TargetMode="External"/><Relationship Id="rId1" Type="http://schemas.openxmlformats.org/officeDocument/2006/relationships/hyperlink" Target="mailto:radregionv@studentsenateccc.org" TargetMode="External"/><Relationship Id="rId6" Type="http://schemas.openxmlformats.org/officeDocument/2006/relationships/hyperlink" Target="mailto:ladregionv@studentsenateccc.org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secretaryregionv@studentsenateccc.or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comsregionv@studnetsenateccc.org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ccasgvicepresident@gamil.com" TargetMode="External"/><Relationship Id="rId18" Type="http://schemas.openxmlformats.org/officeDocument/2006/relationships/hyperlink" Target="mailto:cccasgprcoordinator@gamil.com" TargetMode="External"/><Relationship Id="rId26" Type="http://schemas.openxmlformats.org/officeDocument/2006/relationships/hyperlink" Target="mailto:amandapotter@my.whccd.edu" TargetMode="External"/><Relationship Id="rId39" Type="http://schemas.openxmlformats.org/officeDocument/2006/relationships/hyperlink" Target="mailto:Lopezleticia97@gmail.com" TargetMode="External"/><Relationship Id="rId21" Type="http://schemas.openxmlformats.org/officeDocument/2006/relationships/hyperlink" Target="mailto:0788286@my.scccd.edu" TargetMode="External"/><Relationship Id="rId34" Type="http://schemas.openxmlformats.org/officeDocument/2006/relationships/hyperlink" Target="mailto:KLopez43@my.scccd.edu" TargetMode="External"/><Relationship Id="rId42" Type="http://schemas.openxmlformats.org/officeDocument/2006/relationships/hyperlink" Target="mailto:asdcsenatorofactivities@deltacollege.edu" TargetMode="External"/><Relationship Id="rId47" Type="http://schemas.openxmlformats.org/officeDocument/2006/relationships/hyperlink" Target="mailto:asdctreasurer@deltacollege.edu" TargetMode="External"/><Relationship Id="rId50" Type="http://schemas.openxmlformats.org/officeDocument/2006/relationships/hyperlink" Target="mailto:Jhony.DeOliveira@giant.cos.edu" TargetMode="External"/><Relationship Id="rId55" Type="http://schemas.openxmlformats.org/officeDocument/2006/relationships/hyperlink" Target="mailto:ASMCTreasurer@campus.mccd.edu" TargetMode="External"/><Relationship Id="rId63" Type="http://schemas.openxmlformats.org/officeDocument/2006/relationships/hyperlink" Target="mailto:folettid@yosemite.edu" TargetMode="External"/><Relationship Id="rId7" Type="http://schemas.openxmlformats.org/officeDocument/2006/relationships/hyperlink" Target="mailto:0788286@my.scccd.edu" TargetMode="External"/><Relationship Id="rId2" Type="http://schemas.openxmlformats.org/officeDocument/2006/relationships/hyperlink" Target="mailto:studentlife@bakersfieldcollege.edu" TargetMode="External"/><Relationship Id="rId16" Type="http://schemas.openxmlformats.org/officeDocument/2006/relationships/hyperlink" Target="mailto:cccasgsecretary@gmail.com" TargetMode="External"/><Relationship Id="rId20" Type="http://schemas.openxmlformats.org/officeDocument/2006/relationships/hyperlink" Target="mailto:rapada331@gmail.com" TargetMode="External"/><Relationship Id="rId29" Type="http://schemas.openxmlformats.org/officeDocument/2006/relationships/hyperlink" Target="mailto:dylangryzbicki@my.whccd.edu" TargetMode="External"/><Relationship Id="rId41" Type="http://schemas.openxmlformats.org/officeDocument/2006/relationships/hyperlink" Target="mailto:asdclegislativeaffairs@deltacollege.edu" TargetMode="External"/><Relationship Id="rId54" Type="http://schemas.openxmlformats.org/officeDocument/2006/relationships/hyperlink" Target="mailto:asmcvp@campus.mccd.edu" TargetMode="External"/><Relationship Id="rId62" Type="http://schemas.openxmlformats.org/officeDocument/2006/relationships/hyperlink" Target="mailto:asmjcpresident@student.yosemite.edu" TargetMode="External"/><Relationship Id="rId1" Type="http://schemas.openxmlformats.org/officeDocument/2006/relationships/hyperlink" Target="mailto:ernie.martinez@fresnocitycollege.edu" TargetMode="External"/><Relationship Id="rId6" Type="http://schemas.openxmlformats.org/officeDocument/2006/relationships/hyperlink" Target="mailto:0758697@gmail.com" TargetMode="External"/><Relationship Id="rId11" Type="http://schemas.openxmlformats.org/officeDocument/2006/relationships/hyperlink" Target="mailto:patrick.stumpf@cloviscollege.edu" TargetMode="External"/><Relationship Id="rId24" Type="http://schemas.openxmlformats.org/officeDocument/2006/relationships/hyperlink" Target="mailto:kristinaraulino@my.whccd.edu" TargetMode="External"/><Relationship Id="rId32" Type="http://schemas.openxmlformats.org/officeDocument/2006/relationships/hyperlink" Target="mailto:FArechiga1@my.scccd.edu" TargetMode="External"/><Relationship Id="rId37" Type="http://schemas.openxmlformats.org/officeDocument/2006/relationships/hyperlink" Target="mailto:ARNegron@my.scccd.edu" TargetMode="External"/><Relationship Id="rId40" Type="http://schemas.openxmlformats.org/officeDocument/2006/relationships/hyperlink" Target="mailto:Christiancloza@gmail.com" TargetMode="External"/><Relationship Id="rId45" Type="http://schemas.openxmlformats.org/officeDocument/2006/relationships/hyperlink" Target="mailto:asdcsecretary@deltacollege.edu" TargetMode="External"/><Relationship Id="rId53" Type="http://schemas.openxmlformats.org/officeDocument/2006/relationships/hyperlink" Target="mailto:asmcpres@campus.mccd.edu" TargetMode="External"/><Relationship Id="rId58" Type="http://schemas.openxmlformats.org/officeDocument/2006/relationships/hyperlink" Target="mailto:asmjcpresident@student.yosemite.edu" TargetMode="External"/><Relationship Id="rId5" Type="http://schemas.openxmlformats.org/officeDocument/2006/relationships/hyperlink" Target="mailto:0703272@my.scccd.edu" TargetMode="External"/><Relationship Id="rId15" Type="http://schemas.openxmlformats.org/officeDocument/2006/relationships/hyperlink" Target="mailto:cccasgvpoffinance@gmail.com" TargetMode="External"/><Relationship Id="rId23" Type="http://schemas.openxmlformats.org/officeDocument/2006/relationships/hyperlink" Target="mailto:michaelday@my.whccd.edu" TargetMode="External"/><Relationship Id="rId28" Type="http://schemas.openxmlformats.org/officeDocument/2006/relationships/hyperlink" Target="mailto:luisgarcia@my.whccd.edu" TargetMode="External"/><Relationship Id="rId36" Type="http://schemas.openxmlformats.org/officeDocument/2006/relationships/hyperlink" Target="mailto:TMatrin39@my.scccd.edu" TargetMode="External"/><Relationship Id="rId49" Type="http://schemas.openxmlformats.org/officeDocument/2006/relationships/hyperlink" Target="mailto:Cheyne.Strawn@giant.cos.edu" TargetMode="External"/><Relationship Id="rId57" Type="http://schemas.openxmlformats.org/officeDocument/2006/relationships/hyperlink" Target="mailto:asmjcpresident@student.yosemite.edu" TargetMode="External"/><Relationship Id="rId61" Type="http://schemas.openxmlformats.org/officeDocument/2006/relationships/hyperlink" Target="mailto:asmjcpresident@student.yosemite.edu" TargetMode="External"/><Relationship Id="rId10" Type="http://schemas.openxmlformats.org/officeDocument/2006/relationships/hyperlink" Target="mailto:MFilarca1@my.scccd.edu" TargetMode="External"/><Relationship Id="rId19" Type="http://schemas.openxmlformats.org/officeDocument/2006/relationships/hyperlink" Target="mailto:cccasgiccpres@gmail.com" TargetMode="External"/><Relationship Id="rId31" Type="http://schemas.openxmlformats.org/officeDocument/2006/relationships/hyperlink" Target="mailto:joelruble@whccd.edu" TargetMode="External"/><Relationship Id="rId44" Type="http://schemas.openxmlformats.org/officeDocument/2006/relationships/hyperlink" Target="mailto:asdcpublicrelations@deltacollege.edu" TargetMode="External"/><Relationship Id="rId52" Type="http://schemas.openxmlformats.org/officeDocument/2006/relationships/hyperlink" Target="mailto:Isabella.O%27keefe@giant.cos.edu" TargetMode="External"/><Relationship Id="rId60" Type="http://schemas.openxmlformats.org/officeDocument/2006/relationships/hyperlink" Target="mailto:asmjcpresident@student.yosemite.edu" TargetMode="External"/><Relationship Id="rId4" Type="http://schemas.openxmlformats.org/officeDocument/2006/relationships/hyperlink" Target="mailto:EDuran31@my.scccd.edu" TargetMode="External"/><Relationship Id="rId9" Type="http://schemas.openxmlformats.org/officeDocument/2006/relationships/hyperlink" Target="mailto:CYZavala1@my.scccd.edu" TargetMode="External"/><Relationship Id="rId14" Type="http://schemas.openxmlformats.org/officeDocument/2006/relationships/hyperlink" Target="mailto:cccasgvpofea@gmail.com" TargetMode="External"/><Relationship Id="rId22" Type="http://schemas.openxmlformats.org/officeDocument/2006/relationships/hyperlink" Target="mailto:angelitamora@my.whccd.edu" TargetMode="External"/><Relationship Id="rId27" Type="http://schemas.openxmlformats.org/officeDocument/2006/relationships/hyperlink" Target="mailto:jeffreywarren@my.whccd.edu" TargetMode="External"/><Relationship Id="rId30" Type="http://schemas.openxmlformats.org/officeDocument/2006/relationships/hyperlink" Target="mailto:taylornunes@my.whccd.edu" TargetMode="External"/><Relationship Id="rId35" Type="http://schemas.openxmlformats.org/officeDocument/2006/relationships/hyperlink" Target="mailto:MMBarriga1@my.scccd.edu" TargetMode="External"/><Relationship Id="rId43" Type="http://schemas.openxmlformats.org/officeDocument/2006/relationships/hyperlink" Target="mailto:asdcpresident@deltacollege.edu" TargetMode="External"/><Relationship Id="rId48" Type="http://schemas.openxmlformats.org/officeDocument/2006/relationships/hyperlink" Target="mailto:marcelloayers@gmail.com" TargetMode="External"/><Relationship Id="rId56" Type="http://schemas.openxmlformats.org/officeDocument/2006/relationships/hyperlink" Target="mailto:asmctrustee@campus.mccd.edu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mailto:BLFuentes3@my.scccd.edu" TargetMode="External"/><Relationship Id="rId51" Type="http://schemas.openxmlformats.org/officeDocument/2006/relationships/hyperlink" Target="mailto:Charlie.Cote@giant.cos.edu" TargetMode="External"/><Relationship Id="rId3" Type="http://schemas.openxmlformats.org/officeDocument/2006/relationships/hyperlink" Target="mailto:paul.torres@reeldeycollege.edu" TargetMode="External"/><Relationship Id="rId12" Type="http://schemas.openxmlformats.org/officeDocument/2006/relationships/hyperlink" Target="mailto:cccasgpresident@gamil.com" TargetMode="External"/><Relationship Id="rId17" Type="http://schemas.openxmlformats.org/officeDocument/2006/relationships/hyperlink" Target="mailto:cccasgactivitiescommish@gamil.com" TargetMode="External"/><Relationship Id="rId25" Type="http://schemas.openxmlformats.org/officeDocument/2006/relationships/hyperlink" Target="mailto:debbieloumolina@my.whccd.edu" TargetMode="External"/><Relationship Id="rId33" Type="http://schemas.openxmlformats.org/officeDocument/2006/relationships/hyperlink" Target="mailto:BMcLaughlin4@my.scccd.edu" TargetMode="External"/><Relationship Id="rId38" Type="http://schemas.openxmlformats.org/officeDocument/2006/relationships/hyperlink" Target="mailto:Catherine.osborne1994@email.portervillecollege.edu" TargetMode="External"/><Relationship Id="rId46" Type="http://schemas.openxmlformats.org/officeDocument/2006/relationships/hyperlink" Target="mailto:asdcvpstudentaffairs@deltacollege.edu" TargetMode="External"/><Relationship Id="rId59" Type="http://schemas.openxmlformats.org/officeDocument/2006/relationships/hyperlink" Target="mailto:asmjcpresident@student.yosemite.ed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atherine.osborne1994@email.portervillecollege.edu" TargetMode="External"/><Relationship Id="rId13" Type="http://schemas.openxmlformats.org/officeDocument/2006/relationships/hyperlink" Target="mailto:cccasgpresident@gamil.com" TargetMode="External"/><Relationship Id="rId18" Type="http://schemas.openxmlformats.org/officeDocument/2006/relationships/hyperlink" Target="mailto:patrick.stumpf@cloviscollege.edu" TargetMode="External"/><Relationship Id="rId26" Type="http://schemas.openxmlformats.org/officeDocument/2006/relationships/hyperlink" Target="mailto:Christiancloza@gmail.com" TargetMode="External"/><Relationship Id="rId3" Type="http://schemas.openxmlformats.org/officeDocument/2006/relationships/hyperlink" Target="mailto:Cheyne.Strawn@giant.cos.edu" TargetMode="External"/><Relationship Id="rId21" Type="http://schemas.openxmlformats.org/officeDocument/2006/relationships/hyperlink" Target="mailto:joelruble@whccd.edu" TargetMode="External"/><Relationship Id="rId7" Type="http://schemas.openxmlformats.org/officeDocument/2006/relationships/hyperlink" Target="mailto:asdclegislativeaffairs@deltacollege.edu" TargetMode="External"/><Relationship Id="rId12" Type="http://schemas.openxmlformats.org/officeDocument/2006/relationships/hyperlink" Target="mailto:studentlife@bakersfieldcollege.edu" TargetMode="External"/><Relationship Id="rId17" Type="http://schemas.openxmlformats.org/officeDocument/2006/relationships/hyperlink" Target="mailto:paul.torres@reedleycollege.edu" TargetMode="External"/><Relationship Id="rId25" Type="http://schemas.openxmlformats.org/officeDocument/2006/relationships/hyperlink" Target="mailto:angelitamora@my.whccd.edu" TargetMode="External"/><Relationship Id="rId2" Type="http://schemas.openxmlformats.org/officeDocument/2006/relationships/hyperlink" Target="mailto:asmjcpresident@student.yosemite.edu" TargetMode="External"/><Relationship Id="rId16" Type="http://schemas.openxmlformats.org/officeDocument/2006/relationships/hyperlink" Target="mailto:0703272@my.scccd.edu" TargetMode="External"/><Relationship Id="rId20" Type="http://schemas.openxmlformats.org/officeDocument/2006/relationships/hyperlink" Target="mailto:marcelloayers@gmail.com" TargetMode="External"/><Relationship Id="rId1" Type="http://schemas.openxmlformats.org/officeDocument/2006/relationships/hyperlink" Target="mailto:asmjcpresident@student.yosemite.edu" TargetMode="External"/><Relationship Id="rId6" Type="http://schemas.openxmlformats.org/officeDocument/2006/relationships/hyperlink" Target="mailto:asdcpresident@deltacollege.edu" TargetMode="External"/><Relationship Id="rId11" Type="http://schemas.openxmlformats.org/officeDocument/2006/relationships/hyperlink" Target="mailto:ernie.martinez@fresnocitycollege.edu" TargetMode="External"/><Relationship Id="rId24" Type="http://schemas.openxmlformats.org/officeDocument/2006/relationships/hyperlink" Target="mailto:angelitamora@my.whccd.edu" TargetMode="External"/><Relationship Id="rId5" Type="http://schemas.openxmlformats.org/officeDocument/2006/relationships/hyperlink" Target="mailto:asmcpres@campus.mccd.edu" TargetMode="External"/><Relationship Id="rId15" Type="http://schemas.openxmlformats.org/officeDocument/2006/relationships/hyperlink" Target="mailto:EDuran31@my.scccd.edu" TargetMode="External"/><Relationship Id="rId23" Type="http://schemas.openxmlformats.org/officeDocument/2006/relationships/hyperlink" Target="mailto:sadregionv@studentsenateccc.org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BMcLaughlin4@my.scccd.edu" TargetMode="External"/><Relationship Id="rId19" Type="http://schemas.openxmlformats.org/officeDocument/2006/relationships/hyperlink" Target="mailto:marcelloayers@gmail.com" TargetMode="External"/><Relationship Id="rId4" Type="http://schemas.openxmlformats.org/officeDocument/2006/relationships/hyperlink" Target="mailto:asmcpres@campus.mccd.edu" TargetMode="External"/><Relationship Id="rId9" Type="http://schemas.openxmlformats.org/officeDocument/2006/relationships/hyperlink" Target="mailto:BMcLaughlin4@my.scccd.edu" TargetMode="External"/><Relationship Id="rId14" Type="http://schemas.openxmlformats.org/officeDocument/2006/relationships/hyperlink" Target="mailto:cccasgpresident@gamil.com" TargetMode="External"/><Relationship Id="rId22" Type="http://schemas.openxmlformats.org/officeDocument/2006/relationships/hyperlink" Target="mailto:michaelday@my.whccd.edu" TargetMode="External"/><Relationship Id="rId27" Type="http://schemas.openxmlformats.org/officeDocument/2006/relationships/hyperlink" Target="mailto:Charlie.Cote@giant.cos.edu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viewerng/viewer?url=www.fresnocitycollege.edu/Modules/ShowDocument.aspx?documentid%3D5606" TargetMode="External"/><Relationship Id="rId18" Type="http://schemas.openxmlformats.org/officeDocument/2006/relationships/hyperlink" Target="http://www.mccd.edu/about_us/contact_us/downloads/Campus%20Map%20Final%202014.pdf" TargetMode="External"/><Relationship Id="rId26" Type="http://schemas.openxmlformats.org/officeDocument/2006/relationships/hyperlink" Target="http://www.reedleycollege.edu/" TargetMode="External"/><Relationship Id="rId39" Type="http://schemas.openxmlformats.org/officeDocument/2006/relationships/hyperlink" Target="http://www.westhillscollege.com/coalinga/about/facilities/documents/WHCC-Campus-Map.pdf" TargetMode="External"/><Relationship Id="rId3" Type="http://schemas.openxmlformats.org/officeDocument/2006/relationships/hyperlink" Target="https://www.bakersfieldcollege.edu/sites/bakersfieldcollege.edu/files/Map0304.pdf" TargetMode="External"/><Relationship Id="rId21" Type="http://schemas.openxmlformats.org/officeDocument/2006/relationships/hyperlink" Target="https://www.mjc.edu/instruction/documents/catalog/1415/campus_maps_14_15.pdf" TargetMode="External"/><Relationship Id="rId34" Type="http://schemas.openxmlformats.org/officeDocument/2006/relationships/hyperlink" Target="http://www.westhillscollege.com/coalinga/about/facilities/documents/WHCC-Campus-Map.pdf" TargetMode="External"/><Relationship Id="rId42" Type="http://schemas.openxmlformats.org/officeDocument/2006/relationships/hyperlink" Target="http://cccasg.wix.com/clovis" TargetMode="External"/><Relationship Id="rId47" Type="http://schemas.openxmlformats.org/officeDocument/2006/relationships/hyperlink" Target="http://sscccregionv.weebly.com/" TargetMode="External"/><Relationship Id="rId7" Type="http://schemas.openxmlformats.org/officeDocument/2006/relationships/hyperlink" Target="http://www.gocolumbia.edu/maps/campusmap.pdf" TargetMode="External"/><Relationship Id="rId12" Type="http://schemas.openxmlformats.org/officeDocument/2006/relationships/hyperlink" Target="https://docs.google.com/viewerng/viewer?url=www.fresnocitycollege.edu/Modules/ShowDocument.aspx?documentid%3D5606" TargetMode="External"/><Relationship Id="rId17" Type="http://schemas.openxmlformats.org/officeDocument/2006/relationships/hyperlink" Target="http://www.mccd.edu/about_us/contact_us/downloads/Campus%20Map%20Final%202014.pdf" TargetMode="External"/><Relationship Id="rId25" Type="http://schemas.openxmlformats.org/officeDocument/2006/relationships/hyperlink" Target="https://www.portervillecollege.edu/getting-started/campus-map" TargetMode="External"/><Relationship Id="rId33" Type="http://schemas.openxmlformats.org/officeDocument/2006/relationships/hyperlink" Target="http://www.westhillscollege.com/coalinga/" TargetMode="External"/><Relationship Id="rId38" Type="http://schemas.openxmlformats.org/officeDocument/2006/relationships/hyperlink" Target="http://my.whccd.edu/organizations/whcl_student_government_association/default.aspx" TargetMode="External"/><Relationship Id="rId46" Type="http://schemas.openxmlformats.org/officeDocument/2006/relationships/hyperlink" Target="https://m.facebook.com/pg/ReedleyCollegeASG/community/" TargetMode="External"/><Relationship Id="rId2" Type="http://schemas.openxmlformats.org/officeDocument/2006/relationships/hyperlink" Target="https://www.bakersfieldcollege.edu/" TargetMode="External"/><Relationship Id="rId16" Type="http://schemas.openxmlformats.org/officeDocument/2006/relationships/hyperlink" Target="http://www.mccd.edu/" TargetMode="External"/><Relationship Id="rId20" Type="http://schemas.openxmlformats.org/officeDocument/2006/relationships/hyperlink" Target="https://www.mjc.edu/instruction/documents/catalog/1415/campus_maps_14_15.pdf" TargetMode="External"/><Relationship Id="rId29" Type="http://schemas.openxmlformats.org/officeDocument/2006/relationships/hyperlink" Target="http://www.deltacollege.edu/" TargetMode="External"/><Relationship Id="rId41" Type="http://schemas.openxmlformats.org/officeDocument/2006/relationships/hyperlink" Target="http://www.cloviscenter.com/Modules/ShowDocument.aspx?documentid=1710" TargetMode="External"/><Relationship Id="rId1" Type="http://schemas.openxmlformats.org/officeDocument/2006/relationships/hyperlink" Target="http://datamart.cccco.edu/datamart.aspx" TargetMode="External"/><Relationship Id="rId6" Type="http://schemas.openxmlformats.org/officeDocument/2006/relationships/hyperlink" Target="http://www.gocolumbia.edu/maps/campusmap.pdf" TargetMode="External"/><Relationship Id="rId11" Type="http://schemas.openxmlformats.org/officeDocument/2006/relationships/hyperlink" Target="http://www.fresnocitycollege.edu/" TargetMode="External"/><Relationship Id="rId24" Type="http://schemas.openxmlformats.org/officeDocument/2006/relationships/hyperlink" Target="https://www.facebook.com/aspcfb?ref=hl" TargetMode="External"/><Relationship Id="rId32" Type="http://schemas.openxmlformats.org/officeDocument/2006/relationships/hyperlink" Target="https://www.deltacollege.edu/info/general/map/campusmap_lg_pkg.html" TargetMode="External"/><Relationship Id="rId37" Type="http://schemas.openxmlformats.org/officeDocument/2006/relationships/hyperlink" Target="http://www.westhillscollege.com/coalinga/about/facilities/documents/WHCC-Campus-Map.pdf" TargetMode="External"/><Relationship Id="rId40" Type="http://schemas.openxmlformats.org/officeDocument/2006/relationships/hyperlink" Target="http://www.willowinternationalcenter.com/" TargetMode="External"/><Relationship Id="rId45" Type="http://schemas.openxmlformats.org/officeDocument/2006/relationships/hyperlink" Target="http://www.maderacenter.com/" TargetMode="External"/><Relationship Id="rId5" Type="http://schemas.openxmlformats.org/officeDocument/2006/relationships/hyperlink" Target="http://www.gocolumbia.edu/" TargetMode="External"/><Relationship Id="rId15" Type="http://schemas.openxmlformats.org/officeDocument/2006/relationships/hyperlink" Target="https://docs.google.com/viewerng/viewer?url=www.fresnocitycollege.edu/Modules/ShowDocument.aspx?documentid%3D5606" TargetMode="External"/><Relationship Id="rId23" Type="http://schemas.openxmlformats.org/officeDocument/2006/relationships/hyperlink" Target="https://www.portervillecollege.edu/getting-started/campus-map" TargetMode="External"/><Relationship Id="rId28" Type="http://schemas.openxmlformats.org/officeDocument/2006/relationships/hyperlink" Target="http://www.reedleycollege.edu/Modules/ShowDocument.aspx?documentid=3564" TargetMode="External"/><Relationship Id="rId36" Type="http://schemas.openxmlformats.org/officeDocument/2006/relationships/hyperlink" Target="http://www.westhillscollege.com/lemoore/" TargetMode="External"/><Relationship Id="rId49" Type="http://schemas.openxmlformats.org/officeDocument/2006/relationships/printerSettings" Target="../printerSettings/printerSettings4.bin"/><Relationship Id="rId10" Type="http://schemas.openxmlformats.org/officeDocument/2006/relationships/hyperlink" Target="http://www.cos.edu/Documents/COS%20Visalia%20Map.pdf" TargetMode="External"/><Relationship Id="rId19" Type="http://schemas.openxmlformats.org/officeDocument/2006/relationships/hyperlink" Target="http://www.mjc.edu/" TargetMode="External"/><Relationship Id="rId31" Type="http://schemas.openxmlformats.org/officeDocument/2006/relationships/hyperlink" Target="https://www.deltacollege.edu/info/general/map/campusmap_lg_pkg.html" TargetMode="External"/><Relationship Id="rId44" Type="http://schemas.openxmlformats.org/officeDocument/2006/relationships/hyperlink" Target="http://cccasg.wix.com/clovis" TargetMode="External"/><Relationship Id="rId4" Type="http://schemas.openxmlformats.org/officeDocument/2006/relationships/hyperlink" Target="https://www.bakersfieldcollege.edu/sites/bakersfieldcollege.edu/files/Map0304.pdf" TargetMode="External"/><Relationship Id="rId9" Type="http://schemas.openxmlformats.org/officeDocument/2006/relationships/hyperlink" Target="http://www.cos.edu/Documents/COS%20Visalia%20Map.pdf" TargetMode="External"/><Relationship Id="rId14" Type="http://schemas.openxmlformats.org/officeDocument/2006/relationships/hyperlink" Target="https://docs.google.com/viewerng/viewer?url=www.fresnocitycollege.edu/Modules/ShowDocument.aspx?documentid%3D5606" TargetMode="External"/><Relationship Id="rId22" Type="http://schemas.openxmlformats.org/officeDocument/2006/relationships/hyperlink" Target="https://www.portervillecollege.edu/" TargetMode="External"/><Relationship Id="rId27" Type="http://schemas.openxmlformats.org/officeDocument/2006/relationships/hyperlink" Target="http://www.reedleycollege.edu/Modules/ShowDocument.aspx?documentid=3564" TargetMode="External"/><Relationship Id="rId30" Type="http://schemas.openxmlformats.org/officeDocument/2006/relationships/hyperlink" Target="https://www.deltacollege.edu/info/general/map/campusmap_lg_pkg.html" TargetMode="External"/><Relationship Id="rId35" Type="http://schemas.openxmlformats.org/officeDocument/2006/relationships/hyperlink" Target="http://www.westhillscollege.com/coalinga/about/facilities/documents/WHCC-Campus-Map.pdf" TargetMode="External"/><Relationship Id="rId43" Type="http://schemas.openxmlformats.org/officeDocument/2006/relationships/hyperlink" Target="http://www.cloviscenter.com/Modules/ShowDocument.aspx?documentid=1710" TargetMode="External"/><Relationship Id="rId48" Type="http://schemas.openxmlformats.org/officeDocument/2006/relationships/hyperlink" Target="http://www.cloviscollege.edu/" TargetMode="External"/><Relationship Id="rId8" Type="http://schemas.openxmlformats.org/officeDocument/2006/relationships/hyperlink" Target="http://www.co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15"/>
  <sheetViews>
    <sheetView showGridLines="0" tabSelected="1" topLeftCell="A2" workbookViewId="0">
      <selection activeCell="E14" sqref="E14"/>
    </sheetView>
  </sheetViews>
  <sheetFormatPr defaultColWidth="8.85546875" defaultRowHeight="21" customHeight="1" x14ac:dyDescent="0.25"/>
  <cols>
    <col min="1" max="1" width="1.85546875" customWidth="1"/>
    <col min="2" max="2" width="1.5703125" customWidth="1"/>
    <col min="3" max="3" width="38.42578125" style="31" bestFit="1" customWidth="1"/>
    <col min="4" max="4" width="24.28515625" style="31" bestFit="1" customWidth="1"/>
    <col min="5" max="5" width="46.5703125" bestFit="1" customWidth="1"/>
    <col min="6" max="6" width="27.28515625" bestFit="1" customWidth="1"/>
    <col min="7" max="7" width="4.42578125" customWidth="1"/>
    <col min="8" max="8" width="1.5703125" customWidth="1"/>
  </cols>
  <sheetData>
    <row r="1" spans="2:7" ht="153" customHeight="1" thickBot="1" x14ac:dyDescent="0.3"/>
    <row r="2" spans="2:7" ht="62.25" customHeight="1" thickTop="1" x14ac:dyDescent="0.25">
      <c r="B2" s="1"/>
      <c r="C2" s="32"/>
      <c r="D2" s="32"/>
      <c r="E2" s="2"/>
      <c r="F2" s="2"/>
      <c r="G2" s="3"/>
    </row>
    <row r="3" spans="2:7" ht="23.25" customHeight="1" x14ac:dyDescent="0.25">
      <c r="B3" s="12" t="s">
        <v>1</v>
      </c>
      <c r="C3" s="9" t="s">
        <v>106</v>
      </c>
      <c r="D3" s="10" t="s">
        <v>105</v>
      </c>
      <c r="E3" s="10" t="s">
        <v>0</v>
      </c>
      <c r="F3" s="10" t="s">
        <v>115</v>
      </c>
      <c r="G3" s="13" t="s">
        <v>2</v>
      </c>
    </row>
    <row r="4" spans="2:7" ht="21" customHeight="1" x14ac:dyDescent="0.25">
      <c r="B4" s="12"/>
      <c r="C4" s="9" t="s">
        <v>108</v>
      </c>
      <c r="D4" s="13" t="s">
        <v>195</v>
      </c>
      <c r="E4" s="113" t="s">
        <v>314</v>
      </c>
      <c r="F4" s="11" t="s">
        <v>175</v>
      </c>
      <c r="G4" s="14"/>
    </row>
    <row r="5" spans="2:7" ht="21" customHeight="1" x14ac:dyDescent="0.25">
      <c r="B5" s="12"/>
      <c r="C5" s="9" t="s">
        <v>107</v>
      </c>
      <c r="D5" s="13" t="s">
        <v>266</v>
      </c>
      <c r="E5" s="113" t="s">
        <v>315</v>
      </c>
      <c r="F5" s="11" t="s">
        <v>174</v>
      </c>
      <c r="G5" s="14"/>
    </row>
    <row r="6" spans="2:7" ht="21" customHeight="1" x14ac:dyDescent="0.25">
      <c r="B6" s="12"/>
      <c r="C6" s="9" t="s">
        <v>109</v>
      </c>
      <c r="D6" s="13" t="s">
        <v>192</v>
      </c>
      <c r="E6" s="113" t="s">
        <v>316</v>
      </c>
      <c r="F6" s="11" t="s">
        <v>175</v>
      </c>
      <c r="G6" s="14"/>
    </row>
    <row r="7" spans="2:7" ht="21" customHeight="1" x14ac:dyDescent="0.25">
      <c r="B7" s="12">
        <f>C13</f>
        <v>0</v>
      </c>
      <c r="C7" s="9" t="s">
        <v>110</v>
      </c>
      <c r="D7" s="13" t="s">
        <v>317</v>
      </c>
      <c r="E7" s="113" t="s">
        <v>318</v>
      </c>
      <c r="F7" s="11" t="s">
        <v>173</v>
      </c>
      <c r="G7" s="14"/>
    </row>
    <row r="8" spans="2:7" ht="21" customHeight="1" x14ac:dyDescent="0.25">
      <c r="B8" s="15"/>
      <c r="C8" s="9" t="s">
        <v>170</v>
      </c>
      <c r="D8" s="8" t="s">
        <v>319</v>
      </c>
      <c r="E8" s="113" t="s">
        <v>320</v>
      </c>
      <c r="F8" s="11" t="s">
        <v>174</v>
      </c>
      <c r="G8" s="14"/>
    </row>
    <row r="9" spans="2:7" ht="21" customHeight="1" x14ac:dyDescent="0.25">
      <c r="B9" s="15">
        <f>D14</f>
        <v>0</v>
      </c>
      <c r="C9" s="9" t="s">
        <v>171</v>
      </c>
      <c r="D9" s="8" t="s">
        <v>321</v>
      </c>
      <c r="E9" s="113" t="s">
        <v>322</v>
      </c>
      <c r="F9" s="11" t="s">
        <v>313</v>
      </c>
      <c r="G9" s="14"/>
    </row>
    <row r="10" spans="2:7" ht="21" customHeight="1" x14ac:dyDescent="0.25">
      <c r="B10" s="15"/>
      <c r="C10" s="9" t="s">
        <v>111</v>
      </c>
      <c r="D10" s="8" t="s">
        <v>178</v>
      </c>
      <c r="E10" s="113" t="s">
        <v>332</v>
      </c>
      <c r="F10" s="11" t="s">
        <v>172</v>
      </c>
      <c r="G10" s="14"/>
    </row>
    <row r="11" spans="2:7" ht="21" customHeight="1" x14ac:dyDescent="0.25">
      <c r="B11" s="15"/>
      <c r="C11" s="9" t="s">
        <v>112</v>
      </c>
      <c r="D11" s="8" t="s">
        <v>114</v>
      </c>
      <c r="E11" s="113" t="s">
        <v>323</v>
      </c>
      <c r="F11" s="11" t="s">
        <v>175</v>
      </c>
      <c r="G11" s="14"/>
    </row>
    <row r="12" spans="2:7" ht="21" customHeight="1" thickBot="1" x14ac:dyDescent="0.3">
      <c r="B12" s="130"/>
      <c r="C12" s="131"/>
      <c r="D12" s="131"/>
      <c r="E12" s="131"/>
      <c r="F12" s="131"/>
      <c r="G12" s="132"/>
    </row>
    <row r="13" spans="2:7" ht="21" customHeight="1" thickTop="1" x14ac:dyDescent="0.25">
      <c r="B13" s="27"/>
      <c r="C13" s="33"/>
      <c r="D13" s="33"/>
      <c r="E13" s="27"/>
      <c r="F13" s="27"/>
      <c r="G13" s="27"/>
    </row>
    <row r="15" spans="2:7" ht="21" customHeight="1" x14ac:dyDescent="0.25">
      <c r="E15" s="28"/>
    </row>
  </sheetData>
  <mergeCells count="1">
    <mergeCell ref="B12:G12"/>
  </mergeCells>
  <phoneticPr fontId="63" type="noConversion"/>
  <hyperlinks>
    <hyperlink ref="E4" r:id="rId1" xr:uid="{00000000-0004-0000-0000-000000000000}"/>
    <hyperlink ref="E5" r:id="rId2" xr:uid="{00000000-0004-0000-0000-000001000000}"/>
    <hyperlink ref="E7" r:id="rId3" xr:uid="{00000000-0004-0000-0000-000002000000}"/>
    <hyperlink ref="E10" r:id="rId4" xr:uid="{00000000-0004-0000-0000-000003000000}"/>
    <hyperlink ref="E11" r:id="rId5" xr:uid="{00000000-0004-0000-0000-000004000000}"/>
    <hyperlink ref="E8" r:id="rId6" xr:uid="{00000000-0004-0000-0000-000005000000}"/>
    <hyperlink ref="E6" r:id="rId7" xr:uid="{00000000-0004-0000-0000-000006000000}"/>
    <hyperlink ref="E9" r:id="rId8" xr:uid="{00000000-0004-0000-0000-000007000000}"/>
  </hyperlinks>
  <printOptions horizontalCentered="1"/>
  <pageMargins left="0.25" right="0.25" top="0.75" bottom="0.75" header="0.3" footer="0.3"/>
  <pageSetup scale="58" fitToHeight="0" orientation="portrait" r:id="rId9"/>
  <headerFooter differentFirst="1">
    <oddHeader>&amp;RPage &amp;P of &amp;N</oddHeader>
  </headerFooter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3"/>
  <sheetViews>
    <sheetView topLeftCell="A20" zoomScale="98" zoomScaleNormal="98" workbookViewId="0">
      <selection activeCell="G30" sqref="G30"/>
    </sheetView>
  </sheetViews>
  <sheetFormatPr defaultColWidth="8.85546875" defaultRowHeight="16.5" x14ac:dyDescent="0.3"/>
  <cols>
    <col min="1" max="1" width="4.42578125" style="4" customWidth="1"/>
    <col min="2" max="2" width="5.85546875" style="4" customWidth="1"/>
    <col min="3" max="3" width="41" style="4" customWidth="1"/>
    <col min="4" max="4" width="22" style="29" bestFit="1" customWidth="1"/>
    <col min="5" max="5" width="17" style="29" customWidth="1"/>
    <col min="6" max="6" width="17.5703125" style="29" customWidth="1"/>
    <col min="7" max="7" width="52.85546875" style="30" bestFit="1" customWidth="1"/>
    <col min="8" max="8" width="5" style="4" customWidth="1"/>
    <col min="9" max="16384" width="8.85546875" style="4"/>
  </cols>
  <sheetData>
    <row r="1" spans="1:8" ht="21" customHeight="1" thickBot="1" x14ac:dyDescent="0.4">
      <c r="A1" s="53"/>
      <c r="B1" s="53"/>
      <c r="C1" s="54" t="s">
        <v>3</v>
      </c>
      <c r="D1" s="55" t="s">
        <v>4</v>
      </c>
      <c r="E1" s="55" t="s">
        <v>5</v>
      </c>
      <c r="F1" s="55" t="s">
        <v>6</v>
      </c>
      <c r="G1" s="112" t="s">
        <v>7</v>
      </c>
    </row>
    <row r="2" spans="1:8" ht="16.5" customHeight="1" x14ac:dyDescent="0.3">
      <c r="A2" s="179" t="s">
        <v>8</v>
      </c>
      <c r="B2" s="182" t="s">
        <v>9</v>
      </c>
      <c r="C2" s="49" t="s">
        <v>10</v>
      </c>
      <c r="D2" s="241" t="s">
        <v>308</v>
      </c>
      <c r="E2" s="241" t="s">
        <v>310</v>
      </c>
      <c r="F2" s="78"/>
      <c r="G2" s="241" t="s">
        <v>309</v>
      </c>
      <c r="H2" s="138" t="s">
        <v>239</v>
      </c>
    </row>
    <row r="3" spans="1:8" x14ac:dyDescent="0.3">
      <c r="A3" s="180"/>
      <c r="B3" s="183"/>
      <c r="C3" s="50" t="s">
        <v>12</v>
      </c>
      <c r="D3" s="37"/>
      <c r="E3" s="42"/>
      <c r="F3" s="81"/>
      <c r="G3" s="36"/>
      <c r="H3" s="139"/>
    </row>
    <row r="4" spans="1:8" x14ac:dyDescent="0.3">
      <c r="A4" s="180"/>
      <c r="B4" s="183"/>
      <c r="C4" s="50" t="s">
        <v>14</v>
      </c>
      <c r="D4" s="46" t="s">
        <v>311</v>
      </c>
      <c r="E4" s="42"/>
      <c r="F4" s="81"/>
      <c r="G4" s="47"/>
      <c r="H4" s="139"/>
    </row>
    <row r="5" spans="1:8" x14ac:dyDescent="0.3">
      <c r="A5" s="180"/>
      <c r="B5" s="183"/>
      <c r="C5" s="50" t="s">
        <v>15</v>
      </c>
      <c r="D5" s="37"/>
      <c r="E5" s="42"/>
      <c r="F5" s="81"/>
      <c r="G5" s="47"/>
      <c r="H5" s="139"/>
    </row>
    <row r="6" spans="1:8" x14ac:dyDescent="0.3">
      <c r="A6" s="180"/>
      <c r="B6" s="183"/>
      <c r="C6" s="50" t="s">
        <v>16</v>
      </c>
      <c r="D6" s="37"/>
      <c r="E6" s="42"/>
      <c r="F6" s="81"/>
      <c r="G6" s="47"/>
      <c r="H6" s="139"/>
    </row>
    <row r="7" spans="1:8" x14ac:dyDescent="0.3">
      <c r="A7" s="180"/>
      <c r="B7" s="183"/>
      <c r="C7" s="50" t="s">
        <v>17</v>
      </c>
      <c r="D7" s="37"/>
      <c r="E7" s="42"/>
      <c r="F7" s="81"/>
      <c r="G7" s="47"/>
      <c r="H7" s="139"/>
    </row>
    <row r="8" spans="1:8" x14ac:dyDescent="0.3">
      <c r="A8" s="180"/>
      <c r="B8" s="183"/>
      <c r="C8" s="50" t="s">
        <v>18</v>
      </c>
      <c r="D8" s="37"/>
      <c r="E8" s="42"/>
      <c r="F8" s="81"/>
      <c r="G8" s="47"/>
      <c r="H8" s="139"/>
    </row>
    <row r="9" spans="1:8" x14ac:dyDescent="0.3">
      <c r="A9" s="180"/>
      <c r="B9" s="183"/>
      <c r="C9" s="50" t="s">
        <v>19</v>
      </c>
      <c r="D9" s="46" t="s">
        <v>312</v>
      </c>
      <c r="E9" s="42"/>
      <c r="F9" s="81"/>
      <c r="G9" s="47"/>
      <c r="H9" s="139"/>
    </row>
    <row r="10" spans="1:8" ht="17.25" thickBot="1" x14ac:dyDescent="0.35">
      <c r="A10" s="180"/>
      <c r="B10" s="184"/>
      <c r="C10" s="56" t="s">
        <v>20</v>
      </c>
      <c r="D10" s="69"/>
      <c r="E10" s="70"/>
      <c r="F10" s="82"/>
      <c r="G10" s="74"/>
      <c r="H10" s="139"/>
    </row>
    <row r="11" spans="1:8" ht="16.5" customHeight="1" x14ac:dyDescent="0.3">
      <c r="A11" s="180"/>
      <c r="B11" s="185" t="s">
        <v>21</v>
      </c>
      <c r="C11" s="57" t="s">
        <v>10</v>
      </c>
      <c r="D11" s="77"/>
      <c r="E11" s="78"/>
      <c r="F11" s="78"/>
      <c r="G11" s="64"/>
      <c r="H11" s="135" t="s">
        <v>238</v>
      </c>
    </row>
    <row r="12" spans="1:8" x14ac:dyDescent="0.3">
      <c r="A12" s="180"/>
      <c r="B12" s="186"/>
      <c r="C12" s="51" t="s">
        <v>12</v>
      </c>
      <c r="D12" s="34" t="s">
        <v>295</v>
      </c>
      <c r="E12" s="42"/>
      <c r="F12" s="42"/>
      <c r="G12" s="102" t="s">
        <v>122</v>
      </c>
      <c r="H12" s="136"/>
    </row>
    <row r="13" spans="1:8" x14ac:dyDescent="0.3">
      <c r="A13" s="180"/>
      <c r="B13" s="186"/>
      <c r="C13" s="51" t="s">
        <v>59</v>
      </c>
      <c r="D13" s="34" t="s">
        <v>296</v>
      </c>
      <c r="E13" s="42"/>
      <c r="F13" s="42"/>
      <c r="G13" s="102" t="s">
        <v>297</v>
      </c>
      <c r="H13" s="136"/>
    </row>
    <row r="14" spans="1:8" x14ac:dyDescent="0.3">
      <c r="A14" s="180"/>
      <c r="B14" s="186"/>
      <c r="C14" s="51" t="s">
        <v>23</v>
      </c>
      <c r="D14" s="34" t="s">
        <v>307</v>
      </c>
      <c r="E14" s="42"/>
      <c r="F14" s="42"/>
      <c r="G14" s="102" t="s">
        <v>303</v>
      </c>
      <c r="H14" s="136"/>
    </row>
    <row r="15" spans="1:8" x14ac:dyDescent="0.3">
      <c r="A15" s="180"/>
      <c r="B15" s="186"/>
      <c r="C15" s="51" t="s">
        <v>24</v>
      </c>
      <c r="D15" s="37"/>
      <c r="E15" s="42"/>
      <c r="F15" s="42"/>
      <c r="G15" s="47"/>
      <c r="H15" s="136"/>
    </row>
    <row r="16" spans="1:8" x14ac:dyDescent="0.3">
      <c r="A16" s="180"/>
      <c r="B16" s="186"/>
      <c r="C16" s="51" t="s">
        <v>25</v>
      </c>
      <c r="D16" s="37"/>
      <c r="E16" s="42"/>
      <c r="F16" s="42"/>
      <c r="G16" s="47"/>
      <c r="H16" s="136"/>
    </row>
    <row r="17" spans="1:8" x14ac:dyDescent="0.3">
      <c r="A17" s="180"/>
      <c r="B17" s="186"/>
      <c r="C17" s="51" t="s">
        <v>26</v>
      </c>
      <c r="D17" s="37"/>
      <c r="E17" s="42"/>
      <c r="F17" s="42"/>
      <c r="G17" s="47"/>
      <c r="H17" s="136"/>
    </row>
    <row r="18" spans="1:8" x14ac:dyDescent="0.3">
      <c r="A18" s="180"/>
      <c r="B18" s="186"/>
      <c r="C18" s="51" t="s">
        <v>27</v>
      </c>
      <c r="D18" s="37"/>
      <c r="E18" s="42"/>
      <c r="F18" s="42"/>
      <c r="G18" s="47"/>
      <c r="H18" s="136"/>
    </row>
    <row r="19" spans="1:8" x14ac:dyDescent="0.3">
      <c r="A19" s="180"/>
      <c r="B19" s="186"/>
      <c r="C19" s="51" t="s">
        <v>28</v>
      </c>
      <c r="D19" s="37"/>
      <c r="E19" s="42"/>
      <c r="F19" s="42"/>
      <c r="G19" s="47"/>
      <c r="H19" s="136"/>
    </row>
    <row r="20" spans="1:8" x14ac:dyDescent="0.3">
      <c r="A20" s="180"/>
      <c r="B20" s="186"/>
      <c r="C20" s="51" t="s">
        <v>305</v>
      </c>
      <c r="D20" s="93" t="s">
        <v>304</v>
      </c>
      <c r="E20" s="42"/>
      <c r="F20" s="42"/>
      <c r="G20" s="48" t="s">
        <v>306</v>
      </c>
      <c r="H20" s="136"/>
    </row>
    <row r="21" spans="1:8" x14ac:dyDescent="0.3">
      <c r="A21" s="180"/>
      <c r="B21" s="186"/>
      <c r="C21" s="51" t="s">
        <v>302</v>
      </c>
      <c r="D21" s="93" t="s">
        <v>301</v>
      </c>
      <c r="E21" s="42"/>
      <c r="F21" s="42"/>
      <c r="G21" s="48" t="s">
        <v>303</v>
      </c>
      <c r="H21" s="136"/>
    </row>
    <row r="22" spans="1:8" x14ac:dyDescent="0.3">
      <c r="A22" s="180"/>
      <c r="B22" s="186"/>
      <c r="C22" s="51" t="s">
        <v>299</v>
      </c>
      <c r="D22" s="93" t="s">
        <v>298</v>
      </c>
      <c r="E22" s="42"/>
      <c r="F22" s="42"/>
      <c r="G22" s="48" t="s">
        <v>300</v>
      </c>
      <c r="H22" s="136"/>
    </row>
    <row r="23" spans="1:8" x14ac:dyDescent="0.3">
      <c r="A23" s="180"/>
      <c r="B23" s="186"/>
      <c r="C23" s="51" t="s">
        <v>29</v>
      </c>
      <c r="D23" s="37"/>
      <c r="E23" s="42"/>
      <c r="F23" s="42"/>
      <c r="G23" s="47"/>
      <c r="H23" s="136"/>
    </row>
    <row r="24" spans="1:8" x14ac:dyDescent="0.3">
      <c r="A24" s="180"/>
      <c r="B24" s="186"/>
      <c r="C24" s="51" t="s">
        <v>30</v>
      </c>
      <c r="D24" s="37"/>
      <c r="E24" s="42"/>
      <c r="F24" s="42"/>
      <c r="G24" s="47"/>
      <c r="H24" s="136"/>
    </row>
    <row r="25" spans="1:8" x14ac:dyDescent="0.3">
      <c r="A25" s="180"/>
      <c r="B25" s="186"/>
      <c r="C25" s="51" t="s">
        <v>31</v>
      </c>
      <c r="D25" s="37"/>
      <c r="E25" s="42"/>
      <c r="F25" s="42"/>
      <c r="G25" s="47"/>
      <c r="H25" s="136"/>
    </row>
    <row r="26" spans="1:8" ht="17.25" thickBot="1" x14ac:dyDescent="0.35">
      <c r="A26" s="181"/>
      <c r="B26" s="187"/>
      <c r="C26" s="52" t="s">
        <v>20</v>
      </c>
      <c r="D26" s="69"/>
      <c r="E26" s="70"/>
      <c r="F26" s="70"/>
      <c r="G26" s="74"/>
      <c r="H26" s="137"/>
    </row>
    <row r="27" spans="1:8" x14ac:dyDescent="0.3">
      <c r="A27" s="141" t="s">
        <v>32</v>
      </c>
      <c r="B27" s="188" t="s">
        <v>33</v>
      </c>
      <c r="C27" s="5" t="s">
        <v>10</v>
      </c>
      <c r="D27" s="77"/>
      <c r="E27" s="88"/>
      <c r="F27" s="80"/>
      <c r="G27" s="96"/>
      <c r="H27" s="138" t="s">
        <v>239</v>
      </c>
    </row>
    <row r="28" spans="1:8" x14ac:dyDescent="0.3">
      <c r="A28" s="142"/>
      <c r="B28" s="189"/>
      <c r="C28" s="6" t="s">
        <v>12</v>
      </c>
      <c r="D28" s="34" t="s">
        <v>113</v>
      </c>
      <c r="E28" s="85"/>
      <c r="F28" s="72"/>
      <c r="G28" s="102" t="s">
        <v>274</v>
      </c>
      <c r="H28" s="139"/>
    </row>
    <row r="29" spans="1:8" x14ac:dyDescent="0.3">
      <c r="A29" s="142"/>
      <c r="B29" s="189"/>
      <c r="C29" s="6" t="s">
        <v>14</v>
      </c>
      <c r="D29" s="93" t="s">
        <v>275</v>
      </c>
      <c r="E29" s="85"/>
      <c r="F29" s="72"/>
      <c r="G29" s="102" t="s">
        <v>276</v>
      </c>
      <c r="H29" s="139"/>
    </row>
    <row r="30" spans="1:8" x14ac:dyDescent="0.3">
      <c r="A30" s="142"/>
      <c r="B30" s="189"/>
      <c r="C30" s="6" t="s">
        <v>34</v>
      </c>
      <c r="D30" s="93" t="s">
        <v>277</v>
      </c>
      <c r="E30" s="85"/>
      <c r="F30" s="72"/>
      <c r="G30" s="102" t="s">
        <v>278</v>
      </c>
      <c r="H30" s="139"/>
    </row>
    <row r="31" spans="1:8" x14ac:dyDescent="0.3">
      <c r="A31" s="142"/>
      <c r="B31" s="189"/>
      <c r="C31" s="6" t="s">
        <v>35</v>
      </c>
      <c r="D31" s="111" t="s">
        <v>284</v>
      </c>
      <c r="E31" s="87"/>
      <c r="F31" s="81"/>
      <c r="G31" s="95"/>
      <c r="H31" s="139"/>
    </row>
    <row r="32" spans="1:8" x14ac:dyDescent="0.3">
      <c r="A32" s="142"/>
      <c r="B32" s="189"/>
      <c r="C32" s="6" t="s">
        <v>36</v>
      </c>
      <c r="D32" s="34" t="s">
        <v>279</v>
      </c>
      <c r="E32" s="85"/>
      <c r="F32" s="72"/>
      <c r="G32" s="48" t="s">
        <v>285</v>
      </c>
      <c r="H32" s="139"/>
    </row>
    <row r="33" spans="1:8" x14ac:dyDescent="0.3">
      <c r="A33" s="142"/>
      <c r="B33" s="189"/>
      <c r="C33" s="6" t="s">
        <v>37</v>
      </c>
      <c r="D33" s="34" t="s">
        <v>283</v>
      </c>
      <c r="E33" s="85"/>
      <c r="F33" s="72"/>
      <c r="G33" s="48" t="s">
        <v>286</v>
      </c>
      <c r="H33" s="139"/>
    </row>
    <row r="34" spans="1:8" x14ac:dyDescent="0.3">
      <c r="A34" s="142"/>
      <c r="B34" s="189"/>
      <c r="C34" s="6" t="s">
        <v>38</v>
      </c>
      <c r="D34" s="34" t="s">
        <v>281</v>
      </c>
      <c r="E34" s="85"/>
      <c r="F34" s="72"/>
      <c r="G34" s="48" t="s">
        <v>287</v>
      </c>
      <c r="H34" s="139"/>
    </row>
    <row r="35" spans="1:8" x14ac:dyDescent="0.3">
      <c r="A35" s="142"/>
      <c r="B35" s="189"/>
      <c r="C35" s="6" t="s">
        <v>99</v>
      </c>
      <c r="D35" s="34" t="s">
        <v>280</v>
      </c>
      <c r="E35" s="85"/>
      <c r="F35" s="72"/>
      <c r="G35" s="48" t="s">
        <v>288</v>
      </c>
      <c r="H35" s="139"/>
    </row>
    <row r="36" spans="1:8" ht="17.25" thickBot="1" x14ac:dyDescent="0.35">
      <c r="A36" s="143"/>
      <c r="B36" s="190"/>
      <c r="C36" s="7" t="s">
        <v>20</v>
      </c>
      <c r="D36" s="94" t="s">
        <v>282</v>
      </c>
      <c r="E36" s="86"/>
      <c r="F36" s="73"/>
      <c r="G36" s="97" t="s">
        <v>289</v>
      </c>
      <c r="H36" s="139"/>
    </row>
    <row r="37" spans="1:8" x14ac:dyDescent="0.3">
      <c r="A37" s="141" t="s">
        <v>39</v>
      </c>
      <c r="B37" s="176" t="s">
        <v>39</v>
      </c>
      <c r="C37" s="5" t="s">
        <v>10</v>
      </c>
      <c r="D37" s="90"/>
      <c r="E37" s="84"/>
      <c r="F37" s="71"/>
      <c r="G37" s="106"/>
      <c r="H37" s="138" t="s">
        <v>239</v>
      </c>
    </row>
    <row r="38" spans="1:8" x14ac:dyDescent="0.3">
      <c r="A38" s="142"/>
      <c r="B38" s="177"/>
      <c r="C38" s="6" t="s">
        <v>165</v>
      </c>
      <c r="D38" s="48"/>
      <c r="E38" s="85"/>
      <c r="F38" s="72"/>
      <c r="G38" s="100"/>
      <c r="H38" s="139"/>
    </row>
    <row r="39" spans="1:8" x14ac:dyDescent="0.3">
      <c r="A39" s="142"/>
      <c r="B39" s="177"/>
      <c r="C39" s="6" t="s">
        <v>12</v>
      </c>
      <c r="D39" s="91" t="s">
        <v>290</v>
      </c>
      <c r="E39" s="85"/>
      <c r="F39" s="72"/>
      <c r="G39" s="102" t="s">
        <v>167</v>
      </c>
      <c r="H39" s="139"/>
    </row>
    <row r="40" spans="1:8" x14ac:dyDescent="0.3">
      <c r="A40" s="142"/>
      <c r="B40" s="177"/>
      <c r="C40" s="6" t="s">
        <v>22</v>
      </c>
      <c r="D40" s="91" t="s">
        <v>291</v>
      </c>
      <c r="E40" s="85"/>
      <c r="F40" s="72"/>
      <c r="G40" s="102" t="s">
        <v>168</v>
      </c>
      <c r="H40" s="139"/>
    </row>
    <row r="41" spans="1:8" x14ac:dyDescent="0.3">
      <c r="A41" s="142"/>
      <c r="B41" s="177"/>
      <c r="C41" s="6" t="s">
        <v>166</v>
      </c>
      <c r="D41" s="48"/>
      <c r="E41" s="85"/>
      <c r="F41" s="72"/>
      <c r="G41" s="101"/>
      <c r="H41" s="139"/>
    </row>
    <row r="42" spans="1:8" x14ac:dyDescent="0.3">
      <c r="A42" s="142"/>
      <c r="B42" s="177"/>
      <c r="C42" s="6" t="s">
        <v>41</v>
      </c>
      <c r="D42" s="91" t="s">
        <v>292</v>
      </c>
      <c r="E42" s="85"/>
      <c r="F42" s="72"/>
      <c r="G42" s="102" t="s">
        <v>294</v>
      </c>
      <c r="H42" s="139"/>
    </row>
    <row r="43" spans="1:8" x14ac:dyDescent="0.3">
      <c r="A43" s="142"/>
      <c r="B43" s="177"/>
      <c r="C43" s="6" t="s">
        <v>16</v>
      </c>
      <c r="D43" s="48"/>
      <c r="E43" s="85"/>
      <c r="F43" s="72"/>
      <c r="G43" s="101"/>
      <c r="H43" s="139"/>
    </row>
    <row r="44" spans="1:8" x14ac:dyDescent="0.3">
      <c r="A44" s="142"/>
      <c r="B44" s="177"/>
      <c r="C44" s="6" t="s">
        <v>17</v>
      </c>
      <c r="D44" s="48"/>
      <c r="E44" s="85"/>
      <c r="F44" s="72"/>
      <c r="G44" s="48"/>
      <c r="H44" s="139"/>
    </row>
    <row r="45" spans="1:8" x14ac:dyDescent="0.3">
      <c r="A45" s="142"/>
      <c r="B45" s="177"/>
      <c r="C45" s="6" t="s">
        <v>18</v>
      </c>
      <c r="D45" s="48"/>
      <c r="E45" s="85"/>
      <c r="F45" s="72"/>
      <c r="G45" s="48"/>
      <c r="H45" s="139"/>
    </row>
    <row r="46" spans="1:8" x14ac:dyDescent="0.3">
      <c r="A46" s="142"/>
      <c r="B46" s="177"/>
      <c r="C46" s="6" t="s">
        <v>19</v>
      </c>
      <c r="D46" s="48"/>
      <c r="E46" s="85"/>
      <c r="F46" s="72"/>
      <c r="G46" s="48"/>
      <c r="H46" s="139"/>
    </row>
    <row r="47" spans="1:8" ht="17.25" thickBot="1" x14ac:dyDescent="0.35">
      <c r="A47" s="143"/>
      <c r="B47" s="178"/>
      <c r="C47" s="7" t="s">
        <v>20</v>
      </c>
      <c r="D47" s="92" t="s">
        <v>293</v>
      </c>
      <c r="E47" s="86"/>
      <c r="F47" s="73"/>
      <c r="G47" s="98" t="s">
        <v>169</v>
      </c>
      <c r="H47" s="139"/>
    </row>
    <row r="48" spans="1:8" x14ac:dyDescent="0.3">
      <c r="A48" s="141" t="s">
        <v>42</v>
      </c>
      <c r="B48" s="150" t="s">
        <v>43</v>
      </c>
      <c r="C48" s="57" t="s">
        <v>10</v>
      </c>
      <c r="D48" s="89"/>
      <c r="E48" s="78"/>
      <c r="F48" s="80"/>
      <c r="G48" s="64"/>
      <c r="H48" s="133" t="s">
        <v>239</v>
      </c>
    </row>
    <row r="49" spans="1:8" x14ac:dyDescent="0.3">
      <c r="A49" s="142"/>
      <c r="B49" s="151"/>
      <c r="C49" s="51" t="s">
        <v>12</v>
      </c>
      <c r="D49" s="35" t="s">
        <v>261</v>
      </c>
      <c r="E49" s="41"/>
      <c r="F49" s="79"/>
      <c r="G49" s="102" t="s">
        <v>44</v>
      </c>
      <c r="H49" s="134"/>
    </row>
    <row r="50" spans="1:8" x14ac:dyDescent="0.3">
      <c r="A50" s="142"/>
      <c r="B50" s="151"/>
      <c r="C50" s="51" t="s">
        <v>45</v>
      </c>
      <c r="D50" s="35" t="s">
        <v>264</v>
      </c>
      <c r="E50" s="41"/>
      <c r="F50" s="79"/>
      <c r="G50" s="102" t="s">
        <v>46</v>
      </c>
      <c r="H50" s="134"/>
    </row>
    <row r="51" spans="1:8" x14ac:dyDescent="0.3">
      <c r="A51" s="142"/>
      <c r="B51" s="151"/>
      <c r="C51" s="51" t="s">
        <v>16</v>
      </c>
      <c r="D51" s="35" t="s">
        <v>263</v>
      </c>
      <c r="E51" s="41"/>
      <c r="F51" s="79"/>
      <c r="G51" s="102" t="s">
        <v>47</v>
      </c>
      <c r="H51" s="134"/>
    </row>
    <row r="52" spans="1:8" x14ac:dyDescent="0.3">
      <c r="A52" s="142"/>
      <c r="B52" s="151"/>
      <c r="C52" s="51" t="s">
        <v>41</v>
      </c>
      <c r="D52" s="35" t="s">
        <v>265</v>
      </c>
      <c r="E52" s="41"/>
      <c r="F52" s="79"/>
      <c r="G52" s="102" t="s">
        <v>48</v>
      </c>
      <c r="H52" s="134"/>
    </row>
    <row r="53" spans="1:8" x14ac:dyDescent="0.3">
      <c r="A53" s="142"/>
      <c r="B53" s="151"/>
      <c r="C53" s="51" t="s">
        <v>49</v>
      </c>
      <c r="D53" s="35" t="s">
        <v>262</v>
      </c>
      <c r="E53" s="41"/>
      <c r="F53" s="79"/>
      <c r="G53" s="102" t="s">
        <v>50</v>
      </c>
      <c r="H53" s="134"/>
    </row>
    <row r="54" spans="1:8" x14ac:dyDescent="0.3">
      <c r="A54" s="142"/>
      <c r="B54" s="151"/>
      <c r="C54" s="51" t="s">
        <v>51</v>
      </c>
      <c r="D54" s="35" t="s">
        <v>259</v>
      </c>
      <c r="E54" s="41"/>
      <c r="F54" s="79"/>
      <c r="G54" s="102" t="s">
        <v>52</v>
      </c>
      <c r="H54" s="134"/>
    </row>
    <row r="55" spans="1:8" x14ac:dyDescent="0.3">
      <c r="A55" s="142"/>
      <c r="B55" s="151"/>
      <c r="C55" s="51" t="s">
        <v>53</v>
      </c>
      <c r="D55" s="35" t="s">
        <v>260</v>
      </c>
      <c r="E55" s="41"/>
      <c r="F55" s="79"/>
      <c r="G55" s="102" t="s">
        <v>54</v>
      </c>
      <c r="H55" s="134"/>
    </row>
    <row r="56" spans="1:8" x14ac:dyDescent="0.3">
      <c r="A56" s="142"/>
      <c r="B56" s="151"/>
      <c r="C56" s="51" t="s">
        <v>55</v>
      </c>
      <c r="D56" s="37"/>
      <c r="E56" s="42"/>
      <c r="F56" s="81"/>
      <c r="G56" s="36"/>
      <c r="H56" s="134"/>
    </row>
    <row r="57" spans="1:8" x14ac:dyDescent="0.3">
      <c r="A57" s="142"/>
      <c r="B57" s="151"/>
      <c r="C57" s="51" t="s">
        <v>56</v>
      </c>
      <c r="D57" s="37"/>
      <c r="E57" s="42"/>
      <c r="F57" s="81"/>
      <c r="G57" s="36"/>
      <c r="H57" s="134"/>
    </row>
    <row r="58" spans="1:8" x14ac:dyDescent="0.3">
      <c r="A58" s="142"/>
      <c r="B58" s="151"/>
      <c r="C58" s="51" t="s">
        <v>56</v>
      </c>
      <c r="D58" s="37"/>
      <c r="E58" s="42"/>
      <c r="F58" s="81"/>
      <c r="G58" s="36"/>
      <c r="H58" s="134"/>
    </row>
    <row r="59" spans="1:8" ht="17.25" thickBot="1" x14ac:dyDescent="0.35">
      <c r="A59" s="143"/>
      <c r="B59" s="152"/>
      <c r="C59" s="52" t="s">
        <v>20</v>
      </c>
      <c r="D59" s="69"/>
      <c r="E59" s="70"/>
      <c r="F59" s="82"/>
      <c r="G59" s="103"/>
      <c r="H59" s="134"/>
    </row>
    <row r="60" spans="1:8" x14ac:dyDescent="0.3">
      <c r="A60" s="141" t="s">
        <v>57</v>
      </c>
      <c r="B60" s="155" t="s">
        <v>58</v>
      </c>
      <c r="C60" s="57" t="s">
        <v>10</v>
      </c>
      <c r="D60" s="61" t="s">
        <v>132</v>
      </c>
      <c r="E60" s="59"/>
      <c r="F60" s="59"/>
      <c r="G60" s="99" t="s">
        <v>133</v>
      </c>
      <c r="H60" s="133" t="s">
        <v>239</v>
      </c>
    </row>
    <row r="61" spans="1:8" x14ac:dyDescent="0.3">
      <c r="A61" s="153"/>
      <c r="B61" s="156"/>
      <c r="C61" s="51" t="s">
        <v>12</v>
      </c>
      <c r="D61" s="46" t="s">
        <v>269</v>
      </c>
      <c r="E61" s="83"/>
      <c r="F61" s="83"/>
      <c r="G61" s="104" t="s">
        <v>271</v>
      </c>
      <c r="H61" s="134"/>
    </row>
    <row r="62" spans="1:8" x14ac:dyDescent="0.3">
      <c r="A62" s="153"/>
      <c r="B62" s="156"/>
      <c r="C62" s="51" t="s">
        <v>59</v>
      </c>
      <c r="D62" s="46" t="s">
        <v>270</v>
      </c>
      <c r="E62" s="83"/>
      <c r="F62" s="83"/>
      <c r="G62" s="104" t="s">
        <v>60</v>
      </c>
      <c r="H62" s="134"/>
    </row>
    <row r="63" spans="1:8" x14ac:dyDescent="0.3">
      <c r="A63" s="153"/>
      <c r="B63" s="156"/>
      <c r="C63" s="51" t="s">
        <v>61</v>
      </c>
      <c r="D63" s="46" t="s">
        <v>62</v>
      </c>
      <c r="E63" s="83"/>
      <c r="F63" s="83"/>
      <c r="G63" s="104" t="s">
        <v>272</v>
      </c>
      <c r="H63" s="134"/>
    </row>
    <row r="64" spans="1:8" x14ac:dyDescent="0.3">
      <c r="A64" s="153"/>
      <c r="B64" s="156"/>
      <c r="C64" s="51" t="s">
        <v>63</v>
      </c>
      <c r="D64" s="37"/>
      <c r="E64" s="42"/>
      <c r="F64" s="42"/>
      <c r="G64" s="47"/>
      <c r="H64" s="134"/>
    </row>
    <row r="65" spans="1:8" x14ac:dyDescent="0.3">
      <c r="A65" s="153"/>
      <c r="B65" s="156"/>
      <c r="C65" s="51" t="s">
        <v>64</v>
      </c>
      <c r="D65" s="34" t="s">
        <v>266</v>
      </c>
      <c r="E65" s="40"/>
      <c r="F65" s="40"/>
      <c r="G65" s="100" t="s">
        <v>268</v>
      </c>
      <c r="H65" s="134"/>
    </row>
    <row r="66" spans="1:8" x14ac:dyDescent="0.3">
      <c r="A66" s="153"/>
      <c r="B66" s="156"/>
      <c r="C66" s="51" t="s">
        <v>15</v>
      </c>
      <c r="D66" s="46" t="s">
        <v>65</v>
      </c>
      <c r="E66" s="83"/>
      <c r="F66" s="83"/>
      <c r="G66" s="45" t="s">
        <v>273</v>
      </c>
      <c r="H66" s="134"/>
    </row>
    <row r="67" spans="1:8" x14ac:dyDescent="0.3">
      <c r="A67" s="153"/>
      <c r="B67" s="156"/>
      <c r="C67" s="51" t="s">
        <v>66</v>
      </c>
      <c r="D67" s="37"/>
      <c r="E67" s="42"/>
      <c r="F67" s="42"/>
      <c r="G67" s="47"/>
      <c r="H67" s="134"/>
    </row>
    <row r="68" spans="1:8" x14ac:dyDescent="0.3">
      <c r="A68" s="153"/>
      <c r="B68" s="156"/>
      <c r="C68" s="51" t="s">
        <v>67</v>
      </c>
      <c r="D68" s="37"/>
      <c r="E68" s="42"/>
      <c r="F68" s="42"/>
      <c r="G68" s="47"/>
      <c r="H68" s="134"/>
    </row>
    <row r="69" spans="1:8" x14ac:dyDescent="0.3">
      <c r="A69" s="153"/>
      <c r="B69" s="156"/>
      <c r="C69" s="51" t="s">
        <v>68</v>
      </c>
      <c r="D69" s="37"/>
      <c r="E69" s="42"/>
      <c r="F69" s="42"/>
      <c r="G69" s="47"/>
      <c r="H69" s="134"/>
    </row>
    <row r="70" spans="1:8" x14ac:dyDescent="0.3">
      <c r="A70" s="153"/>
      <c r="B70" s="156"/>
      <c r="C70" s="51" t="s">
        <v>69</v>
      </c>
      <c r="D70" s="37"/>
      <c r="E70" s="42"/>
      <c r="F70" s="42"/>
      <c r="G70" s="47"/>
      <c r="H70" s="134"/>
    </row>
    <row r="71" spans="1:8" x14ac:dyDescent="0.3">
      <c r="A71" s="153"/>
      <c r="B71" s="156"/>
      <c r="C71" s="51" t="s">
        <v>16</v>
      </c>
      <c r="D71" s="37"/>
      <c r="E71" s="42"/>
      <c r="F71" s="42"/>
      <c r="G71" s="36"/>
      <c r="H71" s="134"/>
    </row>
    <row r="72" spans="1:8" x14ac:dyDescent="0.3">
      <c r="A72" s="153"/>
      <c r="B72" s="156"/>
      <c r="C72" s="51" t="s">
        <v>70</v>
      </c>
      <c r="D72" s="37"/>
      <c r="E72" s="42"/>
      <c r="F72" s="42"/>
      <c r="G72" s="47"/>
      <c r="H72" s="134"/>
    </row>
    <row r="73" spans="1:8" ht="17.25" thickBot="1" x14ac:dyDescent="0.35">
      <c r="A73" s="153"/>
      <c r="B73" s="157"/>
      <c r="C73" s="52" t="s">
        <v>20</v>
      </c>
      <c r="D73" s="69"/>
      <c r="E73" s="70"/>
      <c r="F73" s="70"/>
      <c r="G73" s="74"/>
      <c r="H73" s="134"/>
    </row>
    <row r="74" spans="1:8" x14ac:dyDescent="0.3">
      <c r="A74" s="153"/>
      <c r="B74" s="158" t="s">
        <v>71</v>
      </c>
      <c r="C74" s="57" t="s">
        <v>10</v>
      </c>
      <c r="D74" s="77"/>
      <c r="E74" s="78"/>
      <c r="F74" s="78"/>
      <c r="G74" s="68"/>
      <c r="H74" s="133" t="s">
        <v>239</v>
      </c>
    </row>
    <row r="75" spans="1:8" x14ac:dyDescent="0.3">
      <c r="A75" s="153"/>
      <c r="B75" s="159"/>
      <c r="C75" s="51" t="s">
        <v>12</v>
      </c>
      <c r="D75" s="34" t="s">
        <v>252</v>
      </c>
      <c r="E75" s="40"/>
      <c r="F75" s="40"/>
      <c r="G75" s="101" t="s">
        <v>253</v>
      </c>
      <c r="H75" s="134"/>
    </row>
    <row r="76" spans="1:8" x14ac:dyDescent="0.3">
      <c r="A76" s="153"/>
      <c r="B76" s="159"/>
      <c r="C76" s="51" t="s">
        <v>59</v>
      </c>
      <c r="D76" s="34" t="s">
        <v>254</v>
      </c>
      <c r="E76" s="40"/>
      <c r="F76" s="40"/>
      <c r="G76" s="101" t="s">
        <v>255</v>
      </c>
      <c r="H76" s="134"/>
    </row>
    <row r="77" spans="1:8" x14ac:dyDescent="0.3">
      <c r="A77" s="153"/>
      <c r="B77" s="159"/>
      <c r="C77" s="51" t="s">
        <v>256</v>
      </c>
      <c r="D77" s="34" t="s">
        <v>257</v>
      </c>
      <c r="E77" s="40"/>
      <c r="F77" s="40"/>
      <c r="G77" s="101" t="s">
        <v>258</v>
      </c>
      <c r="H77" s="134"/>
    </row>
    <row r="78" spans="1:8" x14ac:dyDescent="0.3">
      <c r="A78" s="153"/>
      <c r="B78" s="159"/>
      <c r="C78" s="51" t="s">
        <v>16</v>
      </c>
      <c r="D78" s="37"/>
      <c r="E78" s="42"/>
      <c r="F78" s="42"/>
      <c r="G78" s="36"/>
      <c r="H78" s="134"/>
    </row>
    <row r="79" spans="1:8" x14ac:dyDescent="0.3">
      <c r="A79" s="153"/>
      <c r="B79" s="159"/>
      <c r="C79" s="51" t="s">
        <v>41</v>
      </c>
      <c r="D79" s="37"/>
      <c r="E79" s="42"/>
      <c r="F79" s="42"/>
      <c r="G79" s="36"/>
      <c r="H79" s="134"/>
    </row>
    <row r="80" spans="1:8" x14ac:dyDescent="0.3">
      <c r="A80" s="153"/>
      <c r="B80" s="159"/>
      <c r="C80" s="51" t="s">
        <v>73</v>
      </c>
      <c r="D80" s="37"/>
      <c r="E80" s="42"/>
      <c r="F80" s="42"/>
      <c r="G80" s="47"/>
      <c r="H80" s="134"/>
    </row>
    <row r="81" spans="1:8" x14ac:dyDescent="0.3">
      <c r="A81" s="153"/>
      <c r="B81" s="159"/>
      <c r="C81" s="51" t="s">
        <v>74</v>
      </c>
      <c r="D81" s="37"/>
      <c r="E81" s="42"/>
      <c r="F81" s="42"/>
      <c r="G81" s="36"/>
      <c r="H81" s="134"/>
    </row>
    <row r="82" spans="1:8" x14ac:dyDescent="0.3">
      <c r="A82" s="153"/>
      <c r="B82" s="159"/>
      <c r="C82" s="51" t="s">
        <v>75</v>
      </c>
      <c r="D82" s="37"/>
      <c r="E82" s="42"/>
      <c r="F82" s="42"/>
      <c r="G82" s="47"/>
      <c r="H82" s="134"/>
    </row>
    <row r="83" spans="1:8" x14ac:dyDescent="0.3">
      <c r="A83" s="153"/>
      <c r="B83" s="159"/>
      <c r="C83" s="51" t="s">
        <v>76</v>
      </c>
      <c r="D83" s="37"/>
      <c r="E83" s="42"/>
      <c r="F83" s="42"/>
      <c r="G83" s="47"/>
      <c r="H83" s="134"/>
    </row>
    <row r="84" spans="1:8" x14ac:dyDescent="0.3">
      <c r="A84" s="153"/>
      <c r="B84" s="159"/>
      <c r="C84" s="51" t="s">
        <v>77</v>
      </c>
      <c r="D84" s="37"/>
      <c r="E84" s="42"/>
      <c r="F84" s="42"/>
      <c r="G84" s="47"/>
      <c r="H84" s="134"/>
    </row>
    <row r="85" spans="1:8" x14ac:dyDescent="0.3">
      <c r="A85" s="153"/>
      <c r="B85" s="159"/>
      <c r="C85" s="51" t="s">
        <v>70</v>
      </c>
      <c r="D85" s="37"/>
      <c r="E85" s="42"/>
      <c r="F85" s="42"/>
      <c r="G85" s="36"/>
      <c r="H85" s="134"/>
    </row>
    <row r="86" spans="1:8" x14ac:dyDescent="0.3">
      <c r="A86" s="153"/>
      <c r="B86" s="159"/>
      <c r="C86" s="51" t="s">
        <v>78</v>
      </c>
      <c r="D86" s="37"/>
      <c r="E86" s="42"/>
      <c r="F86" s="42"/>
      <c r="G86" s="47"/>
      <c r="H86" s="134"/>
    </row>
    <row r="87" spans="1:8" x14ac:dyDescent="0.3">
      <c r="A87" s="153"/>
      <c r="B87" s="159"/>
      <c r="C87" s="51" t="s">
        <v>79</v>
      </c>
      <c r="D87" s="37"/>
      <c r="E87" s="42"/>
      <c r="F87" s="42"/>
      <c r="G87" s="47"/>
      <c r="H87" s="134"/>
    </row>
    <row r="88" spans="1:8" x14ac:dyDescent="0.3">
      <c r="A88" s="153"/>
      <c r="B88" s="159"/>
      <c r="C88" s="51" t="s">
        <v>80</v>
      </c>
      <c r="D88" s="37"/>
      <c r="E88" s="42"/>
      <c r="F88" s="42"/>
      <c r="G88" s="47"/>
      <c r="H88" s="134"/>
    </row>
    <row r="89" spans="1:8" x14ac:dyDescent="0.3">
      <c r="A89" s="153"/>
      <c r="B89" s="159"/>
      <c r="C89" s="51" t="s">
        <v>81</v>
      </c>
      <c r="D89" s="37"/>
      <c r="E89" s="42"/>
      <c r="F89" s="42"/>
      <c r="G89" s="47"/>
      <c r="H89" s="134"/>
    </row>
    <row r="90" spans="1:8" ht="17.25" thickBot="1" x14ac:dyDescent="0.35">
      <c r="A90" s="154"/>
      <c r="B90" s="160"/>
      <c r="C90" s="52" t="s">
        <v>20</v>
      </c>
      <c r="D90" s="69"/>
      <c r="E90" s="70"/>
      <c r="F90" s="70"/>
      <c r="G90" s="74"/>
      <c r="H90" s="140"/>
    </row>
    <row r="91" spans="1:8" x14ac:dyDescent="0.3">
      <c r="A91" s="161" t="s">
        <v>82</v>
      </c>
      <c r="B91" s="164" t="s">
        <v>83</v>
      </c>
      <c r="C91" s="57" t="s">
        <v>10</v>
      </c>
      <c r="D91" s="58" t="s">
        <v>84</v>
      </c>
      <c r="E91" s="59"/>
      <c r="F91" s="59"/>
      <c r="G91" s="105" t="s">
        <v>85</v>
      </c>
      <c r="H91" s="133" t="s">
        <v>239</v>
      </c>
    </row>
    <row r="92" spans="1:8" x14ac:dyDescent="0.3">
      <c r="A92" s="162"/>
      <c r="B92" s="165"/>
      <c r="C92" s="51" t="s">
        <v>12</v>
      </c>
      <c r="D92" s="35" t="s">
        <v>241</v>
      </c>
      <c r="E92" s="41"/>
      <c r="F92" s="41"/>
      <c r="G92" s="102" t="s">
        <v>248</v>
      </c>
      <c r="H92" s="134"/>
    </row>
    <row r="93" spans="1:8" x14ac:dyDescent="0.3">
      <c r="A93" s="162"/>
      <c r="B93" s="165"/>
      <c r="C93" s="51" t="s">
        <v>240</v>
      </c>
      <c r="D93" s="35" t="s">
        <v>242</v>
      </c>
      <c r="E93" s="41"/>
      <c r="F93" s="41"/>
      <c r="G93" s="102" t="s">
        <v>249</v>
      </c>
      <c r="H93" s="134"/>
    </row>
    <row r="94" spans="1:8" x14ac:dyDescent="0.3">
      <c r="A94" s="162"/>
      <c r="B94" s="165"/>
      <c r="C94" s="51" t="s">
        <v>87</v>
      </c>
      <c r="D94" s="46" t="s">
        <v>243</v>
      </c>
      <c r="E94" s="41"/>
      <c r="F94" s="41"/>
      <c r="G94" s="102" t="s">
        <v>86</v>
      </c>
      <c r="H94" s="134"/>
    </row>
    <row r="95" spans="1:8" x14ac:dyDescent="0.3">
      <c r="A95" s="162"/>
      <c r="B95" s="165"/>
      <c r="C95" s="51" t="s">
        <v>22</v>
      </c>
      <c r="D95" s="35" t="s">
        <v>244</v>
      </c>
      <c r="E95" s="41"/>
      <c r="F95" s="41"/>
      <c r="G95" s="102" t="s">
        <v>250</v>
      </c>
      <c r="H95" s="134"/>
    </row>
    <row r="96" spans="1:8" x14ac:dyDescent="0.3">
      <c r="A96" s="162"/>
      <c r="B96" s="165"/>
      <c r="C96" s="51" t="s">
        <v>88</v>
      </c>
      <c r="D96" s="34" t="s">
        <v>245</v>
      </c>
      <c r="E96" s="40"/>
      <c r="F96" s="41"/>
      <c r="G96" s="102" t="s">
        <v>251</v>
      </c>
      <c r="H96" s="134"/>
    </row>
    <row r="97" spans="1:8" ht="17.25" thickBot="1" x14ac:dyDescent="0.35">
      <c r="A97" s="162"/>
      <c r="B97" s="166"/>
      <c r="C97" s="52" t="s">
        <v>20</v>
      </c>
      <c r="D97" s="38" t="s">
        <v>246</v>
      </c>
      <c r="E97" s="43"/>
      <c r="F97" s="60"/>
      <c r="G97" s="98" t="s">
        <v>247</v>
      </c>
      <c r="H97" s="134"/>
    </row>
    <row r="98" spans="1:8" x14ac:dyDescent="0.3">
      <c r="A98" s="162"/>
      <c r="B98" s="167" t="s">
        <v>89</v>
      </c>
      <c r="C98" s="57" t="s">
        <v>10</v>
      </c>
      <c r="D98" s="62" t="s">
        <v>155</v>
      </c>
      <c r="E98" s="59"/>
      <c r="F98" s="59"/>
      <c r="G98" s="106" t="s">
        <v>201</v>
      </c>
      <c r="H98" s="133" t="s">
        <v>239</v>
      </c>
    </row>
    <row r="99" spans="1:8" x14ac:dyDescent="0.3">
      <c r="A99" s="162"/>
      <c r="B99" s="168"/>
      <c r="C99" s="51" t="s">
        <v>12</v>
      </c>
      <c r="D99" s="46" t="s">
        <v>192</v>
      </c>
      <c r="E99" s="41"/>
      <c r="F99" s="41"/>
      <c r="G99" s="102" t="s">
        <v>202</v>
      </c>
      <c r="H99" s="134"/>
    </row>
    <row r="100" spans="1:8" x14ac:dyDescent="0.3">
      <c r="A100" s="162"/>
      <c r="B100" s="168"/>
      <c r="C100" s="51" t="s">
        <v>59</v>
      </c>
      <c r="D100" s="46" t="s">
        <v>193</v>
      </c>
      <c r="E100" s="41"/>
      <c r="F100" s="41"/>
      <c r="G100" s="102" t="s">
        <v>203</v>
      </c>
      <c r="H100" s="134"/>
    </row>
    <row r="101" spans="1:8" x14ac:dyDescent="0.3">
      <c r="A101" s="162"/>
      <c r="B101" s="168"/>
      <c r="C101" s="51" t="s">
        <v>90</v>
      </c>
      <c r="D101" s="46" t="s">
        <v>195</v>
      </c>
      <c r="E101" s="41"/>
      <c r="F101" s="41"/>
      <c r="G101" s="102" t="s">
        <v>204</v>
      </c>
      <c r="H101" s="134"/>
    </row>
    <row r="102" spans="1:8" x14ac:dyDescent="0.3">
      <c r="A102" s="162"/>
      <c r="B102" s="168"/>
      <c r="C102" s="51" t="s">
        <v>25</v>
      </c>
      <c r="D102" s="46" t="s">
        <v>196</v>
      </c>
      <c r="E102" s="41"/>
      <c r="F102" s="41"/>
      <c r="G102" s="102" t="s">
        <v>205</v>
      </c>
      <c r="H102" s="134"/>
    </row>
    <row r="103" spans="1:8" x14ac:dyDescent="0.3">
      <c r="A103" s="162"/>
      <c r="B103" s="168"/>
      <c r="C103" s="51" t="s">
        <v>16</v>
      </c>
      <c r="D103" s="46" t="s">
        <v>194</v>
      </c>
      <c r="E103" s="41"/>
      <c r="F103" s="41"/>
      <c r="G103" s="102" t="s">
        <v>206</v>
      </c>
      <c r="H103" s="134"/>
    </row>
    <row r="104" spans="1:8" x14ac:dyDescent="0.3">
      <c r="A104" s="162"/>
      <c r="B104" s="168"/>
      <c r="C104" s="51" t="s">
        <v>94</v>
      </c>
      <c r="D104" s="46" t="s">
        <v>199</v>
      </c>
      <c r="E104" s="41"/>
      <c r="F104" s="41"/>
      <c r="G104" s="102" t="s">
        <v>208</v>
      </c>
      <c r="H104" s="134"/>
    </row>
    <row r="105" spans="1:8" x14ac:dyDescent="0.3">
      <c r="A105" s="162"/>
      <c r="B105" s="168"/>
      <c r="C105" s="51" t="s">
        <v>198</v>
      </c>
      <c r="D105" s="46" t="s">
        <v>114</v>
      </c>
      <c r="E105" s="41"/>
      <c r="F105" s="41"/>
      <c r="G105" s="102" t="s">
        <v>207</v>
      </c>
      <c r="H105" s="134"/>
    </row>
    <row r="106" spans="1:8" x14ac:dyDescent="0.3">
      <c r="A106" s="162"/>
      <c r="B106" s="168"/>
      <c r="C106" s="51" t="s">
        <v>91</v>
      </c>
      <c r="D106" s="46" t="s">
        <v>197</v>
      </c>
      <c r="E106" s="41"/>
      <c r="F106" s="41"/>
      <c r="G106" s="102" t="s">
        <v>209</v>
      </c>
      <c r="H106" s="134"/>
    </row>
    <row r="107" spans="1:8" ht="17.25" thickBot="1" x14ac:dyDescent="0.35">
      <c r="A107" s="162"/>
      <c r="B107" s="169"/>
      <c r="C107" s="52" t="s">
        <v>20</v>
      </c>
      <c r="D107" s="63" t="s">
        <v>200</v>
      </c>
      <c r="E107" s="60"/>
      <c r="F107" s="60"/>
      <c r="G107" s="98" t="s">
        <v>210</v>
      </c>
      <c r="H107" s="140"/>
    </row>
    <row r="108" spans="1:8" x14ac:dyDescent="0.3">
      <c r="A108" s="162"/>
      <c r="B108" s="170" t="s">
        <v>92</v>
      </c>
      <c r="C108" s="57" t="s">
        <v>10</v>
      </c>
      <c r="D108" s="58" t="s">
        <v>177</v>
      </c>
      <c r="E108" s="59"/>
      <c r="F108" s="59"/>
      <c r="G108" s="106" t="s">
        <v>184</v>
      </c>
      <c r="H108" s="133" t="s">
        <v>239</v>
      </c>
    </row>
    <row r="109" spans="1:8" x14ac:dyDescent="0.3">
      <c r="A109" s="162"/>
      <c r="B109" s="171"/>
      <c r="C109" s="51" t="s">
        <v>12</v>
      </c>
      <c r="D109" s="46" t="s">
        <v>178</v>
      </c>
      <c r="E109" s="41"/>
      <c r="F109" s="41"/>
      <c r="G109" s="102" t="s">
        <v>330</v>
      </c>
      <c r="H109" s="134"/>
    </row>
    <row r="110" spans="1:8" x14ac:dyDescent="0.3">
      <c r="A110" s="162"/>
      <c r="B110" s="171"/>
      <c r="C110" s="51" t="s">
        <v>22</v>
      </c>
      <c r="D110" s="46" t="s">
        <v>179</v>
      </c>
      <c r="E110" s="41"/>
      <c r="F110" s="41"/>
      <c r="G110" s="107" t="s">
        <v>185</v>
      </c>
      <c r="H110" s="134"/>
    </row>
    <row r="111" spans="1:8" x14ac:dyDescent="0.3">
      <c r="A111" s="162"/>
      <c r="B111" s="171"/>
      <c r="C111" s="51" t="s">
        <v>87</v>
      </c>
      <c r="D111" s="46" t="s">
        <v>180</v>
      </c>
      <c r="E111" s="41"/>
      <c r="F111" s="41"/>
      <c r="G111" s="102" t="s">
        <v>189</v>
      </c>
      <c r="H111" s="134"/>
    </row>
    <row r="112" spans="1:8" x14ac:dyDescent="0.3">
      <c r="A112" s="162"/>
      <c r="B112" s="171"/>
      <c r="C112" s="51" t="s">
        <v>16</v>
      </c>
      <c r="D112" s="46" t="s">
        <v>181</v>
      </c>
      <c r="E112" s="41"/>
      <c r="F112" s="41"/>
      <c r="G112" s="107" t="s">
        <v>186</v>
      </c>
      <c r="H112" s="134"/>
    </row>
    <row r="113" spans="1:8" x14ac:dyDescent="0.3">
      <c r="A113" s="162"/>
      <c r="B113" s="171"/>
      <c r="C113" s="51" t="s">
        <v>91</v>
      </c>
      <c r="D113" s="46" t="s">
        <v>190</v>
      </c>
      <c r="E113" s="41"/>
      <c r="F113" s="41"/>
      <c r="G113" s="102" t="s">
        <v>191</v>
      </c>
      <c r="H113" s="134"/>
    </row>
    <row r="114" spans="1:8" x14ac:dyDescent="0.3">
      <c r="A114" s="162"/>
      <c r="B114" s="171"/>
      <c r="C114" s="51" t="s">
        <v>41</v>
      </c>
      <c r="D114" s="46" t="s">
        <v>182</v>
      </c>
      <c r="E114" s="41"/>
      <c r="F114" s="41"/>
      <c r="G114" s="102" t="s">
        <v>188</v>
      </c>
      <c r="H114" s="134"/>
    </row>
    <row r="115" spans="1:8" ht="17.25" thickBot="1" x14ac:dyDescent="0.35">
      <c r="A115" s="162"/>
      <c r="B115" s="172"/>
      <c r="C115" s="52" t="s">
        <v>20</v>
      </c>
      <c r="D115" s="63" t="s">
        <v>183</v>
      </c>
      <c r="E115" s="60"/>
      <c r="F115" s="60"/>
      <c r="G115" s="108" t="s">
        <v>187</v>
      </c>
      <c r="H115" s="134"/>
    </row>
    <row r="116" spans="1:8" x14ac:dyDescent="0.3">
      <c r="A116" s="162"/>
      <c r="B116" s="173" t="s">
        <v>93</v>
      </c>
      <c r="C116" s="57" t="s">
        <v>10</v>
      </c>
      <c r="D116" s="66"/>
      <c r="E116" s="67"/>
      <c r="F116" s="67"/>
      <c r="G116" s="68"/>
      <c r="H116" s="133" t="s">
        <v>239</v>
      </c>
    </row>
    <row r="117" spans="1:8" x14ac:dyDescent="0.3">
      <c r="A117" s="162"/>
      <c r="B117" s="174"/>
      <c r="C117" s="51" t="s">
        <v>12</v>
      </c>
      <c r="D117" s="35" t="s">
        <v>212</v>
      </c>
      <c r="E117" s="41"/>
      <c r="F117" s="41">
        <v>5598712533</v>
      </c>
      <c r="G117" s="102" t="s">
        <v>267</v>
      </c>
      <c r="H117" s="134"/>
    </row>
    <row r="118" spans="1:8" x14ac:dyDescent="0.3">
      <c r="A118" s="162"/>
      <c r="B118" s="174"/>
      <c r="C118" s="51" t="s">
        <v>59</v>
      </c>
      <c r="D118" s="35" t="s">
        <v>213</v>
      </c>
      <c r="E118" s="41"/>
      <c r="F118" s="41">
        <v>5596452060</v>
      </c>
      <c r="G118" s="102"/>
      <c r="H118" s="134"/>
    </row>
    <row r="119" spans="1:8" x14ac:dyDescent="0.3">
      <c r="A119" s="162"/>
      <c r="B119" s="174"/>
      <c r="C119" s="51" t="s">
        <v>16</v>
      </c>
      <c r="D119" s="46" t="s">
        <v>214</v>
      </c>
      <c r="E119" s="41"/>
      <c r="F119" s="41">
        <v>5593879551</v>
      </c>
      <c r="G119" s="109"/>
      <c r="H119" s="134"/>
    </row>
    <row r="120" spans="1:8" x14ac:dyDescent="0.3">
      <c r="A120" s="162"/>
      <c r="B120" s="174"/>
      <c r="C120" s="51" t="s">
        <v>41</v>
      </c>
      <c r="D120" s="46" t="s">
        <v>215</v>
      </c>
      <c r="E120" s="41"/>
      <c r="F120" s="41">
        <v>2094843167</v>
      </c>
      <c r="G120" s="109"/>
      <c r="H120" s="134"/>
    </row>
    <row r="121" spans="1:8" x14ac:dyDescent="0.3">
      <c r="A121" s="162"/>
      <c r="B121" s="174"/>
      <c r="C121" s="51" t="s">
        <v>94</v>
      </c>
      <c r="D121" s="46" t="s">
        <v>216</v>
      </c>
      <c r="E121" s="41"/>
      <c r="F121" s="41">
        <v>5593304598</v>
      </c>
      <c r="G121" s="107"/>
      <c r="H121" s="134"/>
    </row>
    <row r="122" spans="1:8" x14ac:dyDescent="0.3">
      <c r="A122" s="162"/>
      <c r="B122" s="174"/>
      <c r="C122" s="51" t="s">
        <v>95</v>
      </c>
      <c r="D122" s="46" t="s">
        <v>217</v>
      </c>
      <c r="E122" s="41"/>
      <c r="F122" s="41">
        <v>5592323562</v>
      </c>
      <c r="G122" s="109"/>
      <c r="H122" s="134"/>
    </row>
    <row r="123" spans="1:8" x14ac:dyDescent="0.3">
      <c r="A123" s="162"/>
      <c r="B123" s="174"/>
      <c r="C123" s="51" t="s">
        <v>211</v>
      </c>
      <c r="D123" s="46" t="s">
        <v>218</v>
      </c>
      <c r="E123" s="41"/>
      <c r="F123" s="41">
        <v>5597187096</v>
      </c>
      <c r="G123" s="109"/>
      <c r="H123" s="134"/>
    </row>
    <row r="124" spans="1:8" ht="17.25" thickBot="1" x14ac:dyDescent="0.35">
      <c r="A124" s="163"/>
      <c r="B124" s="175"/>
      <c r="C124" s="52" t="s">
        <v>20</v>
      </c>
      <c r="D124" s="63" t="s">
        <v>183</v>
      </c>
      <c r="E124" s="60"/>
      <c r="F124" s="60"/>
      <c r="G124" s="110" t="s">
        <v>187</v>
      </c>
      <c r="H124" s="134"/>
    </row>
    <row r="125" spans="1:8" x14ac:dyDescent="0.3">
      <c r="A125" s="141" t="s">
        <v>96</v>
      </c>
      <c r="B125" s="144" t="s">
        <v>97</v>
      </c>
      <c r="C125" s="57" t="s">
        <v>10</v>
      </c>
      <c r="D125" s="44" t="s">
        <v>98</v>
      </c>
      <c r="E125" s="39"/>
      <c r="F125" s="71"/>
      <c r="G125" s="106" t="s">
        <v>237</v>
      </c>
      <c r="H125" s="133" t="s">
        <v>239</v>
      </c>
    </row>
    <row r="126" spans="1:8" x14ac:dyDescent="0.3">
      <c r="A126" s="142"/>
      <c r="B126" s="145"/>
      <c r="C126" s="51" t="s">
        <v>12</v>
      </c>
      <c r="D126" s="34" t="s">
        <v>221</v>
      </c>
      <c r="E126" s="40"/>
      <c r="F126" s="72"/>
      <c r="G126" s="102" t="s">
        <v>229</v>
      </c>
      <c r="H126" s="134"/>
    </row>
    <row r="127" spans="1:8" x14ac:dyDescent="0.3">
      <c r="A127" s="142"/>
      <c r="B127" s="145"/>
      <c r="C127" s="51" t="s">
        <v>59</v>
      </c>
      <c r="D127" s="34" t="s">
        <v>222</v>
      </c>
      <c r="E127" s="40"/>
      <c r="F127" s="72"/>
      <c r="G127" s="102" t="s">
        <v>230</v>
      </c>
      <c r="H127" s="134"/>
    </row>
    <row r="128" spans="1:8" x14ac:dyDescent="0.3">
      <c r="A128" s="142"/>
      <c r="B128" s="145"/>
      <c r="C128" s="51" t="s">
        <v>36</v>
      </c>
      <c r="D128" s="34" t="s">
        <v>224</v>
      </c>
      <c r="E128" s="40"/>
      <c r="F128" s="72"/>
      <c r="G128" s="102" t="s">
        <v>231</v>
      </c>
      <c r="H128" s="134"/>
    </row>
    <row r="129" spans="1:8" x14ac:dyDescent="0.3">
      <c r="A129" s="142"/>
      <c r="B129" s="145"/>
      <c r="C129" s="51" t="s">
        <v>38</v>
      </c>
      <c r="D129" s="34" t="s">
        <v>223</v>
      </c>
      <c r="E129" s="40"/>
      <c r="F129" s="72"/>
      <c r="G129" s="102" t="s">
        <v>232</v>
      </c>
      <c r="H129" s="134"/>
    </row>
    <row r="130" spans="1:8" x14ac:dyDescent="0.3">
      <c r="A130" s="142"/>
      <c r="B130" s="145"/>
      <c r="C130" s="51" t="s">
        <v>99</v>
      </c>
      <c r="D130" s="34" t="s">
        <v>225</v>
      </c>
      <c r="E130" s="40"/>
      <c r="F130" s="72"/>
      <c r="G130" s="102" t="s">
        <v>233</v>
      </c>
      <c r="H130" s="134"/>
    </row>
    <row r="131" spans="1:8" x14ac:dyDescent="0.3">
      <c r="A131" s="142"/>
      <c r="B131" s="145"/>
      <c r="C131" s="51" t="s">
        <v>100</v>
      </c>
      <c r="D131" s="34" t="s">
        <v>226</v>
      </c>
      <c r="E131" s="40"/>
      <c r="F131" s="72"/>
      <c r="G131" s="102" t="s">
        <v>234</v>
      </c>
      <c r="H131" s="134"/>
    </row>
    <row r="132" spans="1:8" x14ac:dyDescent="0.3">
      <c r="A132" s="142"/>
      <c r="B132" s="145"/>
      <c r="C132" s="51" t="s">
        <v>101</v>
      </c>
      <c r="D132" s="34" t="s">
        <v>227</v>
      </c>
      <c r="E132" s="40"/>
      <c r="F132" s="72"/>
      <c r="G132" s="102" t="s">
        <v>235</v>
      </c>
      <c r="H132" s="134"/>
    </row>
    <row r="133" spans="1:8" x14ac:dyDescent="0.3">
      <c r="A133" s="142"/>
      <c r="B133" s="145"/>
      <c r="C133" s="51" t="s">
        <v>35</v>
      </c>
      <c r="D133" s="34" t="s">
        <v>228</v>
      </c>
      <c r="E133" s="40"/>
      <c r="F133" s="72"/>
      <c r="G133" s="102" t="s">
        <v>236</v>
      </c>
      <c r="H133" s="134"/>
    </row>
    <row r="134" spans="1:8" ht="17.25" thickBot="1" x14ac:dyDescent="0.35">
      <c r="A134" s="142"/>
      <c r="B134" s="146"/>
      <c r="C134" s="52" t="s">
        <v>20</v>
      </c>
      <c r="D134" s="74"/>
      <c r="E134" s="75"/>
      <c r="F134" s="76"/>
      <c r="G134" s="74"/>
      <c r="H134" s="140"/>
    </row>
    <row r="135" spans="1:8" x14ac:dyDescent="0.3">
      <c r="A135" s="142"/>
      <c r="B135" s="147" t="s">
        <v>102</v>
      </c>
      <c r="C135" s="57" t="s">
        <v>10</v>
      </c>
      <c r="D135" s="77"/>
      <c r="E135" s="78"/>
      <c r="F135" s="78"/>
      <c r="G135" s="65"/>
      <c r="H135" s="133" t="s">
        <v>239</v>
      </c>
    </row>
    <row r="136" spans="1:8" x14ac:dyDescent="0.3">
      <c r="A136" s="142"/>
      <c r="B136" s="148"/>
      <c r="C136" s="51" t="s">
        <v>12</v>
      </c>
      <c r="D136" s="48" t="s">
        <v>219</v>
      </c>
      <c r="E136" s="40"/>
      <c r="F136" s="40"/>
      <c r="G136" s="101" t="s">
        <v>220</v>
      </c>
      <c r="H136" s="134"/>
    </row>
    <row r="137" spans="1:8" x14ac:dyDescent="0.3">
      <c r="A137" s="142"/>
      <c r="B137" s="148"/>
      <c r="C137" s="51" t="s">
        <v>59</v>
      </c>
      <c r="D137" s="37"/>
      <c r="E137" s="42"/>
      <c r="F137" s="42"/>
      <c r="G137" s="47"/>
      <c r="H137" s="134"/>
    </row>
    <row r="138" spans="1:8" x14ac:dyDescent="0.3">
      <c r="A138" s="142"/>
      <c r="B138" s="148"/>
      <c r="C138" s="51" t="s">
        <v>16</v>
      </c>
      <c r="D138" s="37"/>
      <c r="E138" s="42"/>
      <c r="F138" s="42"/>
      <c r="G138" s="47"/>
      <c r="H138" s="134"/>
    </row>
    <row r="139" spans="1:8" x14ac:dyDescent="0.3">
      <c r="A139" s="142"/>
      <c r="B139" s="148"/>
      <c r="C139" s="51" t="s">
        <v>41</v>
      </c>
      <c r="D139" s="37"/>
      <c r="E139" s="42"/>
      <c r="F139" s="42"/>
      <c r="G139" s="47"/>
      <c r="H139" s="134"/>
    </row>
    <row r="140" spans="1:8" x14ac:dyDescent="0.3">
      <c r="A140" s="142"/>
      <c r="B140" s="148"/>
      <c r="C140" s="51" t="s">
        <v>66</v>
      </c>
      <c r="D140" s="37"/>
      <c r="E140" s="42"/>
      <c r="F140" s="42"/>
      <c r="G140" s="47"/>
      <c r="H140" s="134"/>
    </row>
    <row r="141" spans="1:8" x14ac:dyDescent="0.3">
      <c r="A141" s="142"/>
      <c r="B141" s="148"/>
      <c r="C141" s="51" t="s">
        <v>104</v>
      </c>
      <c r="D141" s="37"/>
      <c r="E141" s="42"/>
      <c r="F141" s="42"/>
      <c r="G141" s="47"/>
      <c r="H141" s="134"/>
    </row>
    <row r="142" spans="1:8" x14ac:dyDescent="0.3">
      <c r="A142" s="142"/>
      <c r="B142" s="148"/>
      <c r="C142" s="51" t="s">
        <v>121</v>
      </c>
      <c r="D142" s="37"/>
      <c r="E142" s="42"/>
      <c r="F142" s="42"/>
      <c r="G142" s="47"/>
      <c r="H142" s="134"/>
    </row>
    <row r="143" spans="1:8" ht="17.25" thickBot="1" x14ac:dyDescent="0.35">
      <c r="A143" s="143"/>
      <c r="B143" s="149"/>
      <c r="C143" s="52" t="s">
        <v>20</v>
      </c>
      <c r="D143" s="69"/>
      <c r="E143" s="70"/>
      <c r="F143" s="70"/>
      <c r="G143" s="74"/>
      <c r="H143" s="140"/>
    </row>
  </sheetData>
  <mergeCells count="33">
    <mergeCell ref="A37:A47"/>
    <mergeCell ref="B37:B47"/>
    <mergeCell ref="A2:A26"/>
    <mergeCell ref="B2:B10"/>
    <mergeCell ref="B11:B26"/>
    <mergeCell ref="A27:A36"/>
    <mergeCell ref="B27:B36"/>
    <mergeCell ref="A125:A143"/>
    <mergeCell ref="B125:B134"/>
    <mergeCell ref="B135:B143"/>
    <mergeCell ref="A48:A59"/>
    <mergeCell ref="B48:B59"/>
    <mergeCell ref="A60:A90"/>
    <mergeCell ref="B60:B73"/>
    <mergeCell ref="B74:B90"/>
    <mergeCell ref="A91:A124"/>
    <mergeCell ref="B91:B97"/>
    <mergeCell ref="B98:B107"/>
    <mergeCell ref="B108:B115"/>
    <mergeCell ref="B116:B124"/>
    <mergeCell ref="H98:H107"/>
    <mergeCell ref="H91:H97"/>
    <mergeCell ref="H74:H90"/>
    <mergeCell ref="H135:H143"/>
    <mergeCell ref="H125:H134"/>
    <mergeCell ref="H116:H124"/>
    <mergeCell ref="H108:H115"/>
    <mergeCell ref="H60:H73"/>
    <mergeCell ref="H48:H59"/>
    <mergeCell ref="H11:H26"/>
    <mergeCell ref="H2:H10"/>
    <mergeCell ref="H37:H47"/>
    <mergeCell ref="H27:H36"/>
  </mergeCells>
  <phoneticPr fontId="63" type="noConversion"/>
  <hyperlinks>
    <hyperlink ref="G91" r:id="rId1" xr:uid="{00000000-0004-0000-0100-000000000000}"/>
    <hyperlink ref="G60" r:id="rId2" xr:uid="{00000000-0004-0000-0100-000001000000}"/>
    <hyperlink ref="G108" r:id="rId3" xr:uid="{00000000-0004-0000-0100-000002000000}"/>
    <hyperlink ref="G109" r:id="rId4" xr:uid="{00000000-0004-0000-0100-000003000000}"/>
    <hyperlink ref="G110" r:id="rId5" xr:uid="{00000000-0004-0000-0100-000004000000}"/>
    <hyperlink ref="G112" r:id="rId6" xr:uid="{00000000-0004-0000-0100-000005000000}"/>
    <hyperlink ref="G115" r:id="rId7" xr:uid="{00000000-0004-0000-0100-000006000000}"/>
    <hyperlink ref="G114" r:id="rId8" xr:uid="{00000000-0004-0000-0100-000007000000}"/>
    <hyperlink ref="G111" r:id="rId9" xr:uid="{00000000-0004-0000-0100-000008000000}"/>
    <hyperlink ref="G113" r:id="rId10" xr:uid="{00000000-0004-0000-0100-000009000000}"/>
    <hyperlink ref="G98" r:id="rId11" xr:uid="{00000000-0004-0000-0100-00000A000000}"/>
    <hyperlink ref="G99" r:id="rId12" xr:uid="{00000000-0004-0000-0100-00000B000000}"/>
    <hyperlink ref="G100" r:id="rId13" xr:uid="{00000000-0004-0000-0100-00000C000000}"/>
    <hyperlink ref="G101" r:id="rId14" xr:uid="{00000000-0004-0000-0100-00000D000000}"/>
    <hyperlink ref="G102" r:id="rId15" xr:uid="{00000000-0004-0000-0100-00000E000000}"/>
    <hyperlink ref="G103" r:id="rId16" xr:uid="{00000000-0004-0000-0100-00000F000000}"/>
    <hyperlink ref="G104" r:id="rId17" xr:uid="{00000000-0004-0000-0100-000010000000}"/>
    <hyperlink ref="G105" r:id="rId18" xr:uid="{00000000-0004-0000-0100-000011000000}"/>
    <hyperlink ref="G106" r:id="rId19" xr:uid="{00000000-0004-0000-0100-000012000000}"/>
    <hyperlink ref="G107" r:id="rId20" xr:uid="{00000000-0004-0000-0100-000013000000}"/>
    <hyperlink ref="G124" r:id="rId21" xr:uid="{00000000-0004-0000-0100-000014000000}"/>
    <hyperlink ref="G136" r:id="rId22" xr:uid="{00000000-0004-0000-0100-000015000000}"/>
    <hyperlink ref="G126" r:id="rId23" display="mailto:michaelday@my.whccd.edu" xr:uid="{00000000-0004-0000-0100-000016000000}"/>
    <hyperlink ref="G127" r:id="rId24" display="mailto:kristinaraulino@my.whccd.edu" xr:uid="{00000000-0004-0000-0100-000017000000}"/>
    <hyperlink ref="G128" r:id="rId25" display="mailto:debbieloumolina@my.whccd.edu" xr:uid="{00000000-0004-0000-0100-000018000000}"/>
    <hyperlink ref="G129" r:id="rId26" display="mailto:amandapotter@my.whccd.edu" xr:uid="{00000000-0004-0000-0100-000019000000}"/>
    <hyperlink ref="G130" r:id="rId27" display="mailto:jeffreywarren@my.whccd.edu" xr:uid="{00000000-0004-0000-0100-00001A000000}"/>
    <hyperlink ref="G131" r:id="rId28" display="mailto:luisgarcia@my.whccd.edu" xr:uid="{00000000-0004-0000-0100-00001B000000}"/>
    <hyperlink ref="G132" r:id="rId29" display="mailto:dylangryzbicki@my.whccd.edu" xr:uid="{00000000-0004-0000-0100-00001C000000}"/>
    <hyperlink ref="G133" r:id="rId30" display="mailto:taylornunes@my.whccd.edu" xr:uid="{00000000-0004-0000-0100-00001D000000}"/>
    <hyperlink ref="G125" r:id="rId31" display="mailto:joelruble@whccd.edu" xr:uid="{00000000-0004-0000-0100-00001E000000}"/>
    <hyperlink ref="G97" r:id="rId32" xr:uid="{00000000-0004-0000-0100-00001F000000}"/>
    <hyperlink ref="G92" r:id="rId33" xr:uid="{00000000-0004-0000-0100-000020000000}"/>
    <hyperlink ref="G93" r:id="rId34" xr:uid="{00000000-0004-0000-0100-000021000000}"/>
    <hyperlink ref="G94" r:id="rId35" xr:uid="{00000000-0004-0000-0100-000022000000}"/>
    <hyperlink ref="G95" r:id="rId36" xr:uid="{00000000-0004-0000-0100-000023000000}"/>
    <hyperlink ref="G96" r:id="rId37" xr:uid="{00000000-0004-0000-0100-000024000000}"/>
    <hyperlink ref="G75" r:id="rId38" xr:uid="{00000000-0004-0000-0100-000025000000}"/>
    <hyperlink ref="G76" r:id="rId39" xr:uid="{00000000-0004-0000-0100-000026000000}"/>
    <hyperlink ref="G77" r:id="rId40" xr:uid="{00000000-0004-0000-0100-000027000000}"/>
    <hyperlink ref="G54" r:id="rId41" display="mailto:asdclegislativeaffairs@deltacollege.edu" xr:uid="{00000000-0004-0000-0100-000028000000}"/>
    <hyperlink ref="G55" r:id="rId42" display="mailto:asdcsenatorofactivities@deltacollege.edu" xr:uid="{00000000-0004-0000-0100-000029000000}"/>
    <hyperlink ref="G49" r:id="rId43" display="mailto:asdcpresident@deltacollege.edu" xr:uid="{00000000-0004-0000-0100-00002A000000}"/>
    <hyperlink ref="G53" r:id="rId44" display="mailto:asdcpublicrelations@deltacollege.edu" xr:uid="{00000000-0004-0000-0100-00002B000000}"/>
    <hyperlink ref="G51" r:id="rId45" display="mailto:asdcsecretary@deltacollege.edu" xr:uid="{00000000-0004-0000-0100-00002C000000}"/>
    <hyperlink ref="G50" r:id="rId46" display="mailto:asdcvpstudentaffairs@deltacollege.edu" xr:uid="{00000000-0004-0000-0100-00002D000000}"/>
    <hyperlink ref="G52" r:id="rId47" display="mailto:asdctreasurer@deltacollege.edu" xr:uid="{00000000-0004-0000-0100-00002E000000}"/>
    <hyperlink ref="G117" r:id="rId48" xr:uid="{00000000-0004-0000-0100-00002F000000}"/>
    <hyperlink ref="G28" r:id="rId49" display="mailto:Cheyne.Strawn@giant.cos.edu" xr:uid="{00000000-0004-0000-0100-000030000000}"/>
    <hyperlink ref="G29" r:id="rId50" display="mailto:Jhony.DeOliveira@giant.cos.edu" xr:uid="{00000000-0004-0000-0100-000031000000}"/>
    <hyperlink ref="G30" r:id="rId51" display="mailto:Charlie.Cote@giant.cos.edu" xr:uid="{00000000-0004-0000-0100-000032000000}"/>
    <hyperlink ref="G36" r:id="rId52" display="mailto:Isabella.O%27keefe@giant.cos.edu" xr:uid="{00000000-0004-0000-0100-000033000000}"/>
    <hyperlink ref="G39" r:id="rId53" display="mailto:asmcpres@campus.mccd.edu" xr:uid="{00000000-0004-0000-0100-000034000000}"/>
    <hyperlink ref="G40" r:id="rId54" display="mailto:asmcvp@campus.mccd.edu" xr:uid="{00000000-0004-0000-0100-000035000000}"/>
    <hyperlink ref="G42" r:id="rId55" display="mailto:ASMCTreasurer@campus.mccd.edu" xr:uid="{00000000-0004-0000-0100-000036000000}"/>
    <hyperlink ref="G47" r:id="rId56" display="mailto:asmctrustee@campus.mccd.edu" xr:uid="{00000000-0004-0000-0100-000037000000}"/>
    <hyperlink ref="G12" r:id="rId57" display="mailto:asmjcpresident@student.yosemite.edu" xr:uid="{00000000-0004-0000-0100-000038000000}"/>
    <hyperlink ref="G13" r:id="rId58" display="mailto:asmjcpresident@student.yosemite.edu" xr:uid="{00000000-0004-0000-0100-000039000000}"/>
    <hyperlink ref="G22" r:id="rId59" display="mailto:asmjcpresident@student.yosemite.edu" xr:uid="{00000000-0004-0000-0100-00003A000000}"/>
    <hyperlink ref="G21" r:id="rId60" display="mailto:asmjcpresident@student.yosemite.edu" xr:uid="{00000000-0004-0000-0100-00003B000000}"/>
    <hyperlink ref="G20" r:id="rId61" display="mailto:asmjcpresident@student.yosemite.edu" xr:uid="{00000000-0004-0000-0100-00003C000000}"/>
    <hyperlink ref="G14" r:id="rId62" display="mailto:asmjcpresident@student.yosemite.edu" xr:uid="{00000000-0004-0000-0100-00003D000000}"/>
    <hyperlink ref="G2" r:id="rId63" display="mailto:folettid@yosemite.edu" xr:uid="{00000000-0004-0000-0100-00003E000000}"/>
  </hyperlinks>
  <printOptions gridLines="1"/>
  <pageMargins left="0.7" right="0.7" top="0.75" bottom="0.75" header="0.3" footer="0.3"/>
  <pageSetup scale="66" fitToHeight="0" orientation="landscape"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workbookViewId="0">
      <selection activeCell="I34" sqref="I34"/>
    </sheetView>
  </sheetViews>
  <sheetFormatPr defaultColWidth="8.85546875" defaultRowHeight="16.5" x14ac:dyDescent="0.3"/>
  <cols>
    <col min="1" max="1" width="4.42578125" style="16" customWidth="1"/>
    <col min="2" max="2" width="6.85546875" style="16" customWidth="1"/>
    <col min="3" max="3" width="30.140625" style="16" customWidth="1"/>
    <col min="4" max="4" width="33.5703125" style="16" customWidth="1"/>
    <col min="5" max="5" width="19.85546875" style="16" customWidth="1"/>
    <col min="6" max="6" width="21.5703125" style="16" customWidth="1"/>
    <col min="7" max="7" width="51.85546875" style="16" bestFit="1" customWidth="1"/>
    <col min="8" max="8" width="5" style="16" customWidth="1"/>
    <col min="9" max="16384" width="8.85546875" style="16"/>
  </cols>
  <sheetData>
    <row r="1" spans="1:7" ht="24.95" customHeight="1" thickBot="1" x14ac:dyDescent="0.35">
      <c r="A1" s="17"/>
      <c r="B1" s="125"/>
      <c r="C1" s="126" t="s">
        <v>120</v>
      </c>
      <c r="D1" s="127" t="s">
        <v>4</v>
      </c>
      <c r="E1" s="127" t="s">
        <v>5</v>
      </c>
      <c r="F1" s="127" t="s">
        <v>6</v>
      </c>
      <c r="G1" s="127" t="s">
        <v>7</v>
      </c>
    </row>
    <row r="2" spans="1:7" ht="24.95" customHeight="1" x14ac:dyDescent="0.3">
      <c r="A2" s="236" t="s">
        <v>8</v>
      </c>
      <c r="B2" s="221" t="s">
        <v>9</v>
      </c>
      <c r="C2" s="114" t="s">
        <v>10</v>
      </c>
      <c r="D2" s="120" t="s">
        <v>11</v>
      </c>
      <c r="E2" s="247"/>
      <c r="F2" s="247"/>
      <c r="G2" s="248"/>
    </row>
    <row r="3" spans="1:7" ht="24.95" customHeight="1" x14ac:dyDescent="0.3">
      <c r="A3" s="237"/>
      <c r="B3" s="222"/>
      <c r="C3" s="115" t="s">
        <v>12</v>
      </c>
      <c r="D3" s="256"/>
      <c r="E3" s="249"/>
      <c r="F3" s="249"/>
      <c r="G3" s="250"/>
    </row>
    <row r="4" spans="1:7" ht="24.95" customHeight="1" thickBot="1" x14ac:dyDescent="0.35">
      <c r="A4" s="237"/>
      <c r="B4" s="223"/>
      <c r="C4" s="119" t="s">
        <v>116</v>
      </c>
      <c r="D4" s="122" t="s">
        <v>13</v>
      </c>
      <c r="E4" s="251"/>
      <c r="F4" s="249"/>
      <c r="G4" s="252"/>
    </row>
    <row r="5" spans="1:7" ht="24.95" customHeight="1" x14ac:dyDescent="0.3">
      <c r="A5" s="237"/>
      <c r="B5" s="224" t="s">
        <v>21</v>
      </c>
      <c r="C5" s="116" t="s">
        <v>10</v>
      </c>
      <c r="D5" s="257"/>
      <c r="E5" s="247"/>
      <c r="F5" s="247"/>
      <c r="G5" s="257"/>
    </row>
    <row r="6" spans="1:7" ht="24.95" customHeight="1" x14ac:dyDescent="0.3">
      <c r="A6" s="237"/>
      <c r="B6" s="225"/>
      <c r="C6" s="117" t="s">
        <v>12</v>
      </c>
      <c r="D6" s="123" t="s">
        <v>295</v>
      </c>
      <c r="E6" s="249"/>
      <c r="F6" s="249"/>
      <c r="G6" s="102" t="s">
        <v>122</v>
      </c>
    </row>
    <row r="7" spans="1:7" ht="24.95" customHeight="1" thickBot="1" x14ac:dyDescent="0.35">
      <c r="A7" s="238"/>
      <c r="B7" s="226"/>
      <c r="C7" s="118" t="s">
        <v>116</v>
      </c>
      <c r="D7" s="123" t="s">
        <v>295</v>
      </c>
      <c r="E7" s="249"/>
      <c r="F7" s="249"/>
      <c r="G7" s="102" t="s">
        <v>122</v>
      </c>
    </row>
    <row r="8" spans="1:7" ht="24.95" customHeight="1" x14ac:dyDescent="0.3">
      <c r="A8" s="218" t="s">
        <v>32</v>
      </c>
      <c r="B8" s="227" t="s">
        <v>33</v>
      </c>
      <c r="C8" s="116" t="s">
        <v>10</v>
      </c>
      <c r="D8" s="124" t="s">
        <v>123</v>
      </c>
      <c r="E8" s="247"/>
      <c r="F8" s="247"/>
      <c r="G8" s="258"/>
    </row>
    <row r="9" spans="1:7" ht="24.95" customHeight="1" x14ac:dyDescent="0.3">
      <c r="A9" s="219"/>
      <c r="B9" s="228"/>
      <c r="C9" s="117" t="s">
        <v>12</v>
      </c>
      <c r="D9" s="34" t="s">
        <v>113</v>
      </c>
      <c r="E9" s="249"/>
      <c r="F9" s="249"/>
      <c r="G9" s="102" t="s">
        <v>274</v>
      </c>
    </row>
    <row r="10" spans="1:7" ht="24.95" customHeight="1" thickBot="1" x14ac:dyDescent="0.35">
      <c r="A10" s="220"/>
      <c r="B10" s="229"/>
      <c r="C10" s="118" t="s">
        <v>116</v>
      </c>
      <c r="D10" s="123" t="s">
        <v>325</v>
      </c>
      <c r="E10" s="249"/>
      <c r="F10" s="249"/>
      <c r="G10" s="102" t="s">
        <v>278</v>
      </c>
    </row>
    <row r="11" spans="1:7" ht="24.95" customHeight="1" x14ac:dyDescent="0.3">
      <c r="A11" s="218" t="s">
        <v>39</v>
      </c>
      <c r="B11" s="230" t="s">
        <v>39</v>
      </c>
      <c r="C11" s="116" t="s">
        <v>10</v>
      </c>
      <c r="D11" s="120" t="s">
        <v>40</v>
      </c>
      <c r="E11" s="247"/>
      <c r="F11" s="247"/>
      <c r="G11" s="248"/>
    </row>
    <row r="12" spans="1:7" ht="24.95" customHeight="1" x14ac:dyDescent="0.3">
      <c r="A12" s="219"/>
      <c r="B12" s="231"/>
      <c r="C12" s="117" t="s">
        <v>12</v>
      </c>
      <c r="D12" s="121" t="s">
        <v>290</v>
      </c>
      <c r="E12" s="249"/>
      <c r="F12" s="249"/>
      <c r="G12" s="102" t="s">
        <v>167</v>
      </c>
    </row>
    <row r="13" spans="1:7" ht="24.95" customHeight="1" thickBot="1" x14ac:dyDescent="0.35">
      <c r="A13" s="220"/>
      <c r="B13" s="232"/>
      <c r="C13" s="118" t="s">
        <v>116</v>
      </c>
      <c r="D13" s="121" t="s">
        <v>290</v>
      </c>
      <c r="E13" s="249"/>
      <c r="F13" s="249"/>
      <c r="G13" s="102" t="s">
        <v>167</v>
      </c>
    </row>
    <row r="14" spans="1:7" ht="24.95" customHeight="1" x14ac:dyDescent="0.3">
      <c r="A14" s="218" t="s">
        <v>42</v>
      </c>
      <c r="B14" s="233" t="s">
        <v>43</v>
      </c>
      <c r="C14" s="116" t="s">
        <v>10</v>
      </c>
      <c r="D14" s="257"/>
      <c r="E14" s="247"/>
      <c r="F14" s="247"/>
      <c r="G14" s="257"/>
    </row>
    <row r="15" spans="1:7" ht="24.95" customHeight="1" x14ac:dyDescent="0.3">
      <c r="A15" s="219"/>
      <c r="B15" s="234"/>
      <c r="C15" s="117" t="s">
        <v>12</v>
      </c>
      <c r="D15" s="35" t="s">
        <v>261</v>
      </c>
      <c r="E15" s="249"/>
      <c r="F15" s="249"/>
      <c r="G15" s="102" t="s">
        <v>44</v>
      </c>
    </row>
    <row r="16" spans="1:7" ht="24.95" customHeight="1" thickBot="1" x14ac:dyDescent="0.35">
      <c r="A16" s="220"/>
      <c r="B16" s="235"/>
      <c r="C16" s="118" t="s">
        <v>116</v>
      </c>
      <c r="D16" s="123" t="s">
        <v>329</v>
      </c>
      <c r="E16" s="249"/>
      <c r="F16" s="249"/>
      <c r="G16" s="97" t="s">
        <v>52</v>
      </c>
    </row>
    <row r="17" spans="1:7" ht="24.95" customHeight="1" x14ac:dyDescent="0.3">
      <c r="A17" s="218" t="s">
        <v>57</v>
      </c>
      <c r="B17" s="191" t="s">
        <v>58</v>
      </c>
      <c r="C17" s="116" t="s">
        <v>10</v>
      </c>
      <c r="D17" s="124" t="s">
        <v>132</v>
      </c>
      <c r="E17" s="247"/>
      <c r="F17" s="247"/>
      <c r="G17" s="106" t="s">
        <v>133</v>
      </c>
    </row>
    <row r="18" spans="1:7" ht="24.95" customHeight="1" x14ac:dyDescent="0.3">
      <c r="A18" s="239"/>
      <c r="B18" s="192"/>
      <c r="C18" s="117" t="s">
        <v>12</v>
      </c>
      <c r="D18" s="123" t="s">
        <v>324</v>
      </c>
      <c r="E18" s="249"/>
      <c r="F18" s="249"/>
      <c r="G18" s="104" t="s">
        <v>271</v>
      </c>
    </row>
    <row r="19" spans="1:7" ht="24.95" customHeight="1" thickBot="1" x14ac:dyDescent="0.35">
      <c r="A19" s="239"/>
      <c r="B19" s="193"/>
      <c r="C19" s="118" t="s">
        <v>116</v>
      </c>
      <c r="D19" s="123" t="s">
        <v>324</v>
      </c>
      <c r="E19" s="249"/>
      <c r="F19" s="249"/>
      <c r="G19" s="297" t="s">
        <v>271</v>
      </c>
    </row>
    <row r="20" spans="1:7" ht="24.95" customHeight="1" x14ac:dyDescent="0.3">
      <c r="A20" s="239"/>
      <c r="B20" s="194" t="s">
        <v>71</v>
      </c>
      <c r="C20" s="116" t="s">
        <v>10</v>
      </c>
      <c r="D20" s="120" t="s">
        <v>72</v>
      </c>
      <c r="E20" s="247"/>
      <c r="F20" s="247"/>
      <c r="G20" s="248"/>
    </row>
    <row r="21" spans="1:7" ht="24.95" customHeight="1" x14ac:dyDescent="0.3">
      <c r="A21" s="239"/>
      <c r="B21" s="195"/>
      <c r="C21" s="117" t="s">
        <v>12</v>
      </c>
      <c r="D21" s="34" t="s">
        <v>252</v>
      </c>
      <c r="E21" s="249"/>
      <c r="F21" s="249"/>
      <c r="G21" s="101" t="s">
        <v>253</v>
      </c>
    </row>
    <row r="22" spans="1:7" ht="24.95" customHeight="1" thickBot="1" x14ac:dyDescent="0.35">
      <c r="A22" s="240"/>
      <c r="B22" s="196"/>
      <c r="C22" s="118" t="s">
        <v>116</v>
      </c>
      <c r="D22" s="123" t="s">
        <v>327</v>
      </c>
      <c r="E22" s="249"/>
      <c r="F22" s="249"/>
      <c r="G22" s="101" t="s">
        <v>258</v>
      </c>
    </row>
    <row r="23" spans="1:7" ht="24.95" customHeight="1" x14ac:dyDescent="0.3">
      <c r="A23" s="215" t="s">
        <v>82</v>
      </c>
      <c r="B23" s="197" t="s">
        <v>83</v>
      </c>
      <c r="C23" s="116" t="s">
        <v>10</v>
      </c>
      <c r="D23" s="120" t="s">
        <v>84</v>
      </c>
      <c r="E23" s="247"/>
      <c r="F23" s="247"/>
      <c r="G23" s="105" t="s">
        <v>85</v>
      </c>
    </row>
    <row r="24" spans="1:7" ht="24.95" customHeight="1" x14ac:dyDescent="0.3">
      <c r="A24" s="216"/>
      <c r="B24" s="198"/>
      <c r="C24" s="117" t="s">
        <v>12</v>
      </c>
      <c r="D24" s="35" t="s">
        <v>241</v>
      </c>
      <c r="E24" s="249"/>
      <c r="F24" s="249"/>
      <c r="G24" s="102" t="s">
        <v>248</v>
      </c>
    </row>
    <row r="25" spans="1:7" ht="24.95" customHeight="1" thickBot="1" x14ac:dyDescent="0.35">
      <c r="A25" s="216"/>
      <c r="B25" s="199"/>
      <c r="C25" s="118" t="s">
        <v>116</v>
      </c>
      <c r="D25" s="123" t="s">
        <v>326</v>
      </c>
      <c r="E25" s="249"/>
      <c r="F25" s="249"/>
      <c r="G25" s="102" t="s">
        <v>248</v>
      </c>
    </row>
    <row r="26" spans="1:7" ht="24.95" customHeight="1" x14ac:dyDescent="0.3">
      <c r="A26" s="216"/>
      <c r="B26" s="200" t="s">
        <v>89</v>
      </c>
      <c r="C26" s="116" t="s">
        <v>10</v>
      </c>
      <c r="D26" s="124" t="s">
        <v>176</v>
      </c>
      <c r="E26" s="247"/>
      <c r="F26" s="247"/>
      <c r="G26" s="106" t="s">
        <v>201</v>
      </c>
    </row>
    <row r="27" spans="1:7" ht="24.95" customHeight="1" x14ac:dyDescent="0.3">
      <c r="A27" s="216"/>
      <c r="B27" s="201"/>
      <c r="C27" s="117" t="s">
        <v>12</v>
      </c>
      <c r="D27" s="123" t="s">
        <v>192</v>
      </c>
      <c r="E27" s="249"/>
      <c r="F27" s="249"/>
      <c r="G27" s="102" t="s">
        <v>202</v>
      </c>
    </row>
    <row r="28" spans="1:7" ht="24.95" customHeight="1" thickBot="1" x14ac:dyDescent="0.35">
      <c r="A28" s="216"/>
      <c r="B28" s="202"/>
      <c r="C28" s="118" t="s">
        <v>116</v>
      </c>
      <c r="D28" s="123" t="s">
        <v>192</v>
      </c>
      <c r="E28" s="249"/>
      <c r="F28" s="249"/>
      <c r="G28" s="102" t="s">
        <v>202</v>
      </c>
    </row>
    <row r="29" spans="1:7" ht="24.95" customHeight="1" x14ac:dyDescent="0.3">
      <c r="A29" s="216"/>
      <c r="B29" s="203" t="s">
        <v>92</v>
      </c>
      <c r="C29" s="116" t="s">
        <v>10</v>
      </c>
      <c r="D29" s="124" t="s">
        <v>177</v>
      </c>
      <c r="E29" s="247"/>
      <c r="F29" s="247"/>
      <c r="G29" s="106" t="s">
        <v>331</v>
      </c>
    </row>
    <row r="30" spans="1:7" ht="24.95" customHeight="1" x14ac:dyDescent="0.3">
      <c r="A30" s="216"/>
      <c r="B30" s="204"/>
      <c r="C30" s="117" t="s">
        <v>12</v>
      </c>
      <c r="D30" s="123" t="s">
        <v>178</v>
      </c>
      <c r="E30" s="249"/>
      <c r="F30" s="249"/>
      <c r="G30" s="102" t="s">
        <v>330</v>
      </c>
    </row>
    <row r="31" spans="1:7" ht="24.95" customHeight="1" thickBot="1" x14ac:dyDescent="0.35">
      <c r="A31" s="216"/>
      <c r="B31" s="205"/>
      <c r="C31" s="118" t="s">
        <v>116</v>
      </c>
      <c r="D31" s="123" t="s">
        <v>328</v>
      </c>
      <c r="E31" s="249"/>
      <c r="F31" s="249"/>
      <c r="G31" s="107" t="s">
        <v>185</v>
      </c>
    </row>
    <row r="32" spans="1:7" ht="24.95" customHeight="1" x14ac:dyDescent="0.3">
      <c r="A32" s="216"/>
      <c r="B32" s="206" t="s">
        <v>119</v>
      </c>
      <c r="C32" s="116" t="s">
        <v>10</v>
      </c>
      <c r="D32" s="257"/>
      <c r="E32" s="247"/>
      <c r="F32" s="247"/>
      <c r="G32" s="248"/>
    </row>
    <row r="33" spans="1:7" ht="24.95" customHeight="1" x14ac:dyDescent="0.3">
      <c r="A33" s="216"/>
      <c r="B33" s="207"/>
      <c r="C33" s="117" t="s">
        <v>12</v>
      </c>
      <c r="D33" s="123" t="s">
        <v>212</v>
      </c>
      <c r="E33" s="249"/>
      <c r="F33" s="249"/>
      <c r="G33" s="102" t="s">
        <v>267</v>
      </c>
    </row>
    <row r="34" spans="1:7" ht="24.95" customHeight="1" thickBot="1" x14ac:dyDescent="0.35">
      <c r="A34" s="217"/>
      <c r="B34" s="208"/>
      <c r="C34" s="117" t="s">
        <v>116</v>
      </c>
      <c r="D34" s="123" t="s">
        <v>212</v>
      </c>
      <c r="E34" s="249"/>
      <c r="F34" s="249"/>
      <c r="G34" s="102" t="s">
        <v>267</v>
      </c>
    </row>
    <row r="35" spans="1:7" ht="24.95" customHeight="1" x14ac:dyDescent="0.3">
      <c r="A35" s="218" t="s">
        <v>96</v>
      </c>
      <c r="B35" s="209" t="s">
        <v>118</v>
      </c>
      <c r="C35" s="116" t="s">
        <v>10</v>
      </c>
      <c r="D35" s="120" t="s">
        <v>98</v>
      </c>
      <c r="E35" s="247"/>
      <c r="F35" s="247"/>
      <c r="G35" s="106" t="s">
        <v>237</v>
      </c>
    </row>
    <row r="36" spans="1:7" ht="24.95" customHeight="1" x14ac:dyDescent="0.3">
      <c r="A36" s="219"/>
      <c r="B36" s="210"/>
      <c r="C36" s="117" t="s">
        <v>12</v>
      </c>
      <c r="D36" s="34" t="s">
        <v>221</v>
      </c>
      <c r="E36" s="249"/>
      <c r="F36" s="249"/>
      <c r="G36" s="102" t="s">
        <v>229</v>
      </c>
    </row>
    <row r="37" spans="1:7" ht="24.95" customHeight="1" thickBot="1" x14ac:dyDescent="0.35">
      <c r="A37" s="219"/>
      <c r="B37" s="211"/>
      <c r="C37" s="117" t="s">
        <v>116</v>
      </c>
      <c r="D37" s="246" t="s">
        <v>321</v>
      </c>
      <c r="E37" s="249"/>
      <c r="F37" s="249"/>
      <c r="G37" s="242" t="s">
        <v>322</v>
      </c>
    </row>
    <row r="38" spans="1:7" ht="24.95" customHeight="1" x14ac:dyDescent="0.3">
      <c r="A38" s="219"/>
      <c r="B38" s="212" t="s">
        <v>117</v>
      </c>
      <c r="C38" s="243" t="s">
        <v>10</v>
      </c>
      <c r="D38" s="120" t="s">
        <v>103</v>
      </c>
      <c r="E38" s="253"/>
      <c r="F38" s="247"/>
      <c r="G38" s="248"/>
    </row>
    <row r="39" spans="1:7" ht="24.95" customHeight="1" x14ac:dyDescent="0.3">
      <c r="A39" s="219"/>
      <c r="B39" s="213"/>
      <c r="C39" s="244" t="s">
        <v>12</v>
      </c>
      <c r="D39" s="128" t="s">
        <v>219</v>
      </c>
      <c r="E39" s="254"/>
      <c r="F39" s="249"/>
      <c r="G39" s="101" t="s">
        <v>220</v>
      </c>
    </row>
    <row r="40" spans="1:7" ht="24.95" customHeight="1" thickBot="1" x14ac:dyDescent="0.35">
      <c r="A40" s="220"/>
      <c r="B40" s="214"/>
      <c r="C40" s="245" t="s">
        <v>116</v>
      </c>
      <c r="D40" s="129" t="s">
        <v>219</v>
      </c>
      <c r="E40" s="255"/>
      <c r="F40" s="251"/>
      <c r="G40" s="298" t="s">
        <v>220</v>
      </c>
    </row>
  </sheetData>
  <mergeCells count="20">
    <mergeCell ref="A2:A7"/>
    <mergeCell ref="A8:A10"/>
    <mergeCell ref="A11:A13"/>
    <mergeCell ref="A14:A16"/>
    <mergeCell ref="A17:A22"/>
    <mergeCell ref="B2:B4"/>
    <mergeCell ref="B5:B7"/>
    <mergeCell ref="B8:B10"/>
    <mergeCell ref="B11:B13"/>
    <mergeCell ref="B14:B16"/>
    <mergeCell ref="B32:B34"/>
    <mergeCell ref="B35:B37"/>
    <mergeCell ref="B38:B40"/>
    <mergeCell ref="A23:A34"/>
    <mergeCell ref="A35:A40"/>
    <mergeCell ref="B17:B19"/>
    <mergeCell ref="B20:B22"/>
    <mergeCell ref="B23:B25"/>
    <mergeCell ref="B26:B28"/>
    <mergeCell ref="B29:B31"/>
  </mergeCells>
  <phoneticPr fontId="63" type="noConversion"/>
  <hyperlinks>
    <hyperlink ref="G7" r:id="rId1" display="mailto:asmjcpresident@student.yosemite.edu" xr:uid="{00000000-0004-0000-0200-000000000000}"/>
    <hyperlink ref="G6" r:id="rId2" display="mailto:asmjcpresident@student.yosemite.edu" xr:uid="{00000000-0004-0000-0200-000001000000}"/>
    <hyperlink ref="G9" r:id="rId3" display="mailto:Cheyne.Strawn@giant.cos.edu" xr:uid="{00000000-0004-0000-0200-000002000000}"/>
    <hyperlink ref="G13" r:id="rId4" display="mailto:asmcpres@campus.mccd.edu" xr:uid="{00000000-0004-0000-0200-000003000000}"/>
    <hyperlink ref="G12" r:id="rId5" display="mailto:asmcpres@campus.mccd.edu" xr:uid="{00000000-0004-0000-0200-000004000000}"/>
    <hyperlink ref="G15" r:id="rId6" display="mailto:asdcpresident@deltacollege.edu" xr:uid="{00000000-0004-0000-0200-000005000000}"/>
    <hyperlink ref="G16" r:id="rId7" display="mailto:asdclegislativeaffairs@deltacollege.edu" xr:uid="{00000000-0004-0000-0200-000006000000}"/>
    <hyperlink ref="G21" r:id="rId8" xr:uid="{9CB5DE40-5048-41BC-8A85-130D13E071D7}"/>
    <hyperlink ref="G24" r:id="rId9" xr:uid="{743CF3EE-B8EA-406C-8D8F-B509C7B5E736}"/>
    <hyperlink ref="G25" r:id="rId10" xr:uid="{E4E273E9-605E-4FF3-9949-E839ABE27F2E}"/>
    <hyperlink ref="G23" r:id="rId11" xr:uid="{AFA5CDE6-9ED9-4056-BF29-B1B1FA533799}"/>
    <hyperlink ref="G17" r:id="rId12" xr:uid="{051A1D11-56BD-44B2-AA68-E3B05F721BE8}"/>
    <hyperlink ref="G27" r:id="rId13" xr:uid="{183E1981-9A20-4126-B433-A6011FC18D09}"/>
    <hyperlink ref="G28" r:id="rId14" xr:uid="{BF235D57-D1DC-4290-8A1C-070C6DA29DCB}"/>
    <hyperlink ref="G30" r:id="rId15" xr:uid="{AEB9B606-606C-4809-94DC-D00C8F6331AE}"/>
    <hyperlink ref="G31" r:id="rId16" xr:uid="{7F808671-1BA1-4E89-9953-718D48CAD773}"/>
    <hyperlink ref="G29" r:id="rId17" xr:uid="{621CC569-CF90-43D6-9FBA-CD97AC833AE2}"/>
    <hyperlink ref="G26" r:id="rId18" xr:uid="{6666F3A5-0064-47E1-B037-6F93915849EB}"/>
    <hyperlink ref="G33" r:id="rId19" xr:uid="{CB885486-629B-42F7-9966-08A3C23B9634}"/>
    <hyperlink ref="G34" r:id="rId20" xr:uid="{FCEEB457-2355-4632-A052-2229CD8F5907}"/>
    <hyperlink ref="G35" r:id="rId21" display="mailto:joelruble@whccd.edu" xr:uid="{672651CA-FD45-4CDA-892A-277570928EBE}"/>
    <hyperlink ref="G36" r:id="rId22" display="mailto:michaelday@my.whccd.edu" xr:uid="{AC526ACB-3166-449C-80AB-730F13033BA5}"/>
    <hyperlink ref="G37" r:id="rId23" xr:uid="{5308DC99-FD38-4C23-A9D1-446736AABC76}"/>
    <hyperlink ref="G39" r:id="rId24" xr:uid="{2A560D96-7C1E-4891-BEF2-39134096A27A}"/>
    <hyperlink ref="G40" r:id="rId25" xr:uid="{6D4B0C09-5D10-432E-BED0-1AAA096D0233}"/>
    <hyperlink ref="G22" r:id="rId26" xr:uid="{6DC3A095-BD68-428B-A4B3-9A0637C7352B}"/>
    <hyperlink ref="G10" r:id="rId27" display="mailto:Charlie.Cote@giant.cos.edu" xr:uid="{9371728B-08E4-4FFB-A248-AED6619341F6}"/>
  </hyperlinks>
  <printOptions gridLines="1"/>
  <pageMargins left="0.7" right="0.7" top="0.75" bottom="0.75" header="0.3" footer="0.3"/>
  <pageSetup scale="45" fitToHeight="0" orientation="portrait"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0"/>
  <sheetViews>
    <sheetView zoomScaleNormal="100" zoomScalePageLayoutView="90" workbookViewId="0">
      <pane ySplit="1" topLeftCell="A2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42.42578125" style="19" customWidth="1"/>
    <col min="2" max="2" width="26.5703125" style="19" customWidth="1"/>
    <col min="3" max="3" width="28.5703125" style="19" customWidth="1"/>
    <col min="4" max="4" width="15.85546875" style="19" customWidth="1"/>
    <col min="5" max="5" width="15.42578125" style="19" customWidth="1"/>
    <col min="6" max="6" width="78.28515625" style="19" bestFit="1" customWidth="1"/>
    <col min="7" max="16384" width="14.42578125" style="19"/>
  </cols>
  <sheetData>
    <row r="1" spans="1:7" ht="15.75" customHeight="1" thickBot="1" x14ac:dyDescent="0.25">
      <c r="A1" s="25" t="s">
        <v>124</v>
      </c>
      <c r="B1" s="26" t="s">
        <v>125</v>
      </c>
      <c r="C1" s="26" t="s">
        <v>126</v>
      </c>
      <c r="D1" s="26" t="str">
        <f>HYPERLINK("http://datamart.cccco.edu/datamart.aspx","Enrollment")</f>
        <v>Enrollment</v>
      </c>
      <c r="E1" s="26" t="s">
        <v>127</v>
      </c>
      <c r="F1" s="26" t="s">
        <v>128</v>
      </c>
      <c r="G1" s="18"/>
    </row>
    <row r="2" spans="1:7" ht="15.75" customHeight="1" x14ac:dyDescent="0.2">
      <c r="A2" s="261" t="str">
        <f>HYPERLINK("https://www.bakersfieldcollege.edu/","Bakersfield College")</f>
        <v>Bakersfield College</v>
      </c>
      <c r="B2" s="264" t="s">
        <v>129</v>
      </c>
      <c r="C2" s="280" t="str">
        <f>HYPERLINK("https://www.bakersfieldcollege.edu/sites/bakersfieldcollege.edu/files/Map0304.pdf","1801 Panorama Dr,")</f>
        <v>1801 Panorama Dr,</v>
      </c>
      <c r="D2" s="277">
        <v>25349</v>
      </c>
      <c r="E2" s="267">
        <v>1913</v>
      </c>
      <c r="F2" s="267"/>
    </row>
    <row r="3" spans="1:7" ht="15.75" customHeight="1" x14ac:dyDescent="0.2">
      <c r="A3" s="262"/>
      <c r="B3" s="265" t="s">
        <v>130</v>
      </c>
      <c r="C3" s="281" t="str">
        <f>HYPERLINK("https://www.bakersfieldcollege.edu/sites/bakersfieldcollege.edu/files/Map0304.pdf","Bakersfield, CA 93305")</f>
        <v>Bakersfield, CA 93305</v>
      </c>
      <c r="D3" s="278"/>
      <c r="E3" s="268"/>
      <c r="F3" s="268"/>
    </row>
    <row r="4" spans="1:7" ht="15.75" customHeight="1" x14ac:dyDescent="0.2">
      <c r="A4" s="262"/>
      <c r="B4" s="265" t="s">
        <v>131</v>
      </c>
      <c r="C4" s="259"/>
      <c r="D4" s="278"/>
      <c r="E4" s="268"/>
      <c r="F4" s="268"/>
    </row>
    <row r="5" spans="1:7" ht="15.75" customHeight="1" thickBot="1" x14ac:dyDescent="0.25">
      <c r="A5" s="263"/>
      <c r="B5" s="266"/>
      <c r="C5" s="282"/>
      <c r="D5" s="279"/>
      <c r="E5" s="271"/>
      <c r="F5" s="271"/>
    </row>
    <row r="6" spans="1:7" ht="15.75" customHeight="1" x14ac:dyDescent="0.2">
      <c r="A6" s="261" t="str">
        <f>HYPERLINK("http://www.gocolumbia.edu/","Columbia Community College")</f>
        <v>Columbia Community College</v>
      </c>
      <c r="B6" s="264" t="s">
        <v>134</v>
      </c>
      <c r="C6" s="273" t="str">
        <f>HYPERLINK("http://www.gocolumbia.edu/maps/campusmap.pdf","11600 Columbia College Drive")</f>
        <v>11600 Columbia College Drive</v>
      </c>
      <c r="D6" s="277">
        <v>3912</v>
      </c>
      <c r="E6" s="267">
        <v>1968</v>
      </c>
      <c r="F6" s="267"/>
    </row>
    <row r="7" spans="1:7" ht="15.75" customHeight="1" x14ac:dyDescent="0.2">
      <c r="A7" s="262"/>
      <c r="B7" s="265" t="s">
        <v>135</v>
      </c>
      <c r="C7" s="283" t="str">
        <f>HYPERLINK("http://www.gocolumbia.edu/maps/campusmap.pdf","Sonora, Ca (95370)")</f>
        <v>Sonora, Ca (95370)</v>
      </c>
      <c r="D7" s="278"/>
      <c r="E7" s="268"/>
      <c r="F7" s="268"/>
    </row>
    <row r="8" spans="1:7" ht="15.75" customHeight="1" x14ac:dyDescent="0.2">
      <c r="A8" s="262"/>
      <c r="B8" s="265" t="s">
        <v>131</v>
      </c>
      <c r="C8" s="259"/>
      <c r="D8" s="278"/>
      <c r="E8" s="268"/>
      <c r="F8" s="268"/>
    </row>
    <row r="9" spans="1:7" ht="15.75" customHeight="1" thickBot="1" x14ac:dyDescent="0.25">
      <c r="A9" s="263"/>
      <c r="B9" s="266"/>
      <c r="C9" s="260"/>
      <c r="D9" s="279"/>
      <c r="E9" s="271"/>
      <c r="F9" s="271"/>
    </row>
    <row r="10" spans="1:7" ht="15.75" customHeight="1" x14ac:dyDescent="0.2">
      <c r="A10" s="261" t="str">
        <f>HYPERLINK("http://www.cos.edu/","College of the Sequoias")</f>
        <v>College of the Sequoias</v>
      </c>
      <c r="B10" s="264" t="s">
        <v>136</v>
      </c>
      <c r="C10" s="280" t="str">
        <f>HYPERLINK("http://www.cos.edu/Documents/COS%20Visalia%20Map.pdf","915 S Mooney Blvd")</f>
        <v>915 S Mooney Blvd</v>
      </c>
      <c r="D10" s="277">
        <v>14304</v>
      </c>
      <c r="E10" s="267">
        <v>1926</v>
      </c>
      <c r="F10" s="267"/>
    </row>
    <row r="11" spans="1:7" ht="15.75" customHeight="1" x14ac:dyDescent="0.2">
      <c r="A11" s="262"/>
      <c r="B11" s="265" t="s">
        <v>137</v>
      </c>
      <c r="C11" s="281" t="str">
        <f>HYPERLINK("http://www.cos.edu/Documents/COS%20Visalia%20Map.pdf","Visalia, CA 93277‎")</f>
        <v>Visalia, CA 93277‎</v>
      </c>
      <c r="D11" s="278"/>
      <c r="E11" s="268"/>
      <c r="F11" s="268"/>
    </row>
    <row r="12" spans="1:7" ht="15.75" customHeight="1" x14ac:dyDescent="0.2">
      <c r="A12" s="262"/>
      <c r="B12" s="265" t="s">
        <v>138</v>
      </c>
      <c r="C12" s="259"/>
      <c r="D12" s="278"/>
      <c r="E12" s="268"/>
      <c r="F12" s="268"/>
    </row>
    <row r="13" spans="1:7" ht="15.75" customHeight="1" thickBot="1" x14ac:dyDescent="0.25">
      <c r="A13" s="263"/>
      <c r="B13" s="266"/>
      <c r="C13" s="282"/>
      <c r="D13" s="279"/>
      <c r="E13" s="271"/>
      <c r="F13" s="271"/>
    </row>
    <row r="14" spans="1:7" ht="15.75" customHeight="1" x14ac:dyDescent="0.2">
      <c r="A14" s="261" t="str">
        <f>HYPERLINK("http://www.fresnocitycollege.edu/","Fresno City College")</f>
        <v>Fresno City College</v>
      </c>
      <c r="B14" s="264" t="s">
        <v>139</v>
      </c>
      <c r="C14" s="273" t="str">
        <f>HYPERLINK("https://docs.google.com/viewerng/viewer?url=www.fresnocitycollege.edu/Modules/ShowDocument.aspx?documentid%3D5606","Fresno City College")</f>
        <v>Fresno City College</v>
      </c>
      <c r="D14" s="277">
        <v>32510</v>
      </c>
      <c r="E14" s="267">
        <v>1910</v>
      </c>
      <c r="F14" s="267"/>
    </row>
    <row r="15" spans="1:7" ht="15.75" customHeight="1" x14ac:dyDescent="0.2">
      <c r="A15" s="262"/>
      <c r="B15" s="265" t="s">
        <v>140</v>
      </c>
      <c r="C15" s="283" t="str">
        <f>HYPERLINK("https://docs.google.com/viewerng/viewer?url=www.fresnocitycollege.edu/Modules/ShowDocument.aspx?documentid%3D5606","Student Activities")</f>
        <v>Student Activities</v>
      </c>
      <c r="D15" s="278"/>
      <c r="E15" s="268"/>
      <c r="F15" s="268"/>
    </row>
    <row r="16" spans="1:7" ht="15.75" customHeight="1" x14ac:dyDescent="0.2">
      <c r="A16" s="262"/>
      <c r="B16" s="265"/>
      <c r="C16" s="283" t="str">
        <f>HYPERLINK("https://docs.google.com/viewerng/viewer?url=www.fresnocitycollege.edu/Modules/ShowDocument.aspx?documentid%3D5606","1101 E. University, Fresno, CA")</f>
        <v>1101 E. University, Fresno, CA</v>
      </c>
      <c r="D16" s="278"/>
      <c r="E16" s="268"/>
      <c r="F16" s="268"/>
    </row>
    <row r="17" spans="1:6" ht="15.75" customHeight="1" thickBot="1" x14ac:dyDescent="0.25">
      <c r="A17" s="263"/>
      <c r="B17" s="266"/>
      <c r="C17" s="284" t="str">
        <f>HYPERLINK("https://docs.google.com/viewerng/viewer?url=www.fresnocitycollege.edu/Modules/ShowDocument.aspx?documentid%3D5606","93741")</f>
        <v>93741</v>
      </c>
      <c r="D17" s="279"/>
      <c r="E17" s="271"/>
      <c r="F17" s="271"/>
    </row>
    <row r="18" spans="1:6" ht="15.75" customHeight="1" x14ac:dyDescent="0.2">
      <c r="A18" s="261" t="str">
        <f>HYPERLINK("http://www.mccd.edu/","Merced College")</f>
        <v>Merced College</v>
      </c>
      <c r="B18" s="264" t="s">
        <v>136</v>
      </c>
      <c r="C18" s="285" t="str">
        <f>HYPERLINK("http://www.mccd.edu/about_us/contact_us/downloads/Campus%20Map%20Final%202014.pdf","Merced College 3600 M Street")</f>
        <v>Merced College 3600 M Street</v>
      </c>
      <c r="D18" s="277">
        <v>14611</v>
      </c>
      <c r="E18" s="267">
        <v>1962</v>
      </c>
      <c r="F18" s="267"/>
    </row>
    <row r="19" spans="1:6" ht="15.75" customHeight="1" x14ac:dyDescent="0.2">
      <c r="A19" s="262"/>
      <c r="B19" s="265" t="s">
        <v>141</v>
      </c>
      <c r="C19" s="281" t="str">
        <f>HYPERLINK("http://www.mccd.edu/about_us/contact_us/downloads/Campus%20Map%20Final%202014.pdf","Merced CA 95348")</f>
        <v>Merced CA 95348</v>
      </c>
      <c r="D19" s="278"/>
      <c r="E19" s="268"/>
      <c r="F19" s="268"/>
    </row>
    <row r="20" spans="1:6" ht="15.75" customHeight="1" x14ac:dyDescent="0.2">
      <c r="A20" s="262"/>
      <c r="B20" s="265" t="s">
        <v>142</v>
      </c>
      <c r="C20" s="272"/>
      <c r="D20" s="278"/>
      <c r="E20" s="268"/>
      <c r="F20" s="268"/>
    </row>
    <row r="21" spans="1:6" ht="15.75" customHeight="1" thickBot="1" x14ac:dyDescent="0.25">
      <c r="A21" s="263"/>
      <c r="B21" s="266" t="s">
        <v>143</v>
      </c>
      <c r="C21" s="282"/>
      <c r="D21" s="279"/>
      <c r="E21" s="271"/>
      <c r="F21" s="271"/>
    </row>
    <row r="22" spans="1:6" ht="15.75" customHeight="1" x14ac:dyDescent="0.2">
      <c r="A22" s="261" t="str">
        <f>HYPERLINK("http://www.mjc.edu/","Modesto Junior College")</f>
        <v>Modesto Junior College</v>
      </c>
      <c r="B22" s="264" t="s">
        <v>144</v>
      </c>
      <c r="C22" s="280" t="s">
        <v>145</v>
      </c>
      <c r="D22" s="277">
        <v>24304</v>
      </c>
      <c r="E22" s="267">
        <v>1921</v>
      </c>
      <c r="F22" s="267"/>
    </row>
    <row r="23" spans="1:6" ht="15.75" customHeight="1" x14ac:dyDescent="0.2">
      <c r="A23" s="262"/>
      <c r="B23" s="265"/>
      <c r="C23" s="286" t="str">
        <f>HYPERLINK("https://www.mjc.edu/instruction/documents/catalog/1415/campus_maps_14_15.pdf","Modesto, CA 95350")</f>
        <v>Modesto, CA 95350</v>
      </c>
      <c r="D23" s="278"/>
      <c r="E23" s="268"/>
      <c r="F23" s="268"/>
    </row>
    <row r="24" spans="1:6" ht="15.75" customHeight="1" x14ac:dyDescent="0.2">
      <c r="A24" s="262"/>
      <c r="B24" s="265"/>
      <c r="C24" s="259"/>
      <c r="D24" s="278"/>
      <c r="E24" s="268"/>
      <c r="F24" s="268"/>
    </row>
    <row r="25" spans="1:6" ht="15.75" customHeight="1" thickBot="1" x14ac:dyDescent="0.25">
      <c r="A25" s="263"/>
      <c r="B25" s="266"/>
      <c r="C25" s="260"/>
      <c r="D25" s="279"/>
      <c r="E25" s="271"/>
      <c r="F25" s="271"/>
    </row>
    <row r="26" spans="1:6" ht="15.75" customHeight="1" x14ac:dyDescent="0.2">
      <c r="A26" s="261" t="str">
        <f>HYPERLINK("https://www.portervillecollege.edu/","Porterville College")</f>
        <v>Porterville College</v>
      </c>
      <c r="B26" s="264"/>
      <c r="C26" s="22" t="str">
        <f>HYPERLINK("https://www.portervillecollege.edu/getting-started/campus-map","100 E. College Avenue")</f>
        <v>100 E. College Avenue</v>
      </c>
      <c r="D26" s="277">
        <v>5036</v>
      </c>
      <c r="E26" s="267">
        <v>1927</v>
      </c>
      <c r="F26" s="267" t="s">
        <v>146</v>
      </c>
    </row>
    <row r="27" spans="1:6" ht="15.75" customHeight="1" x14ac:dyDescent="0.2">
      <c r="A27" s="262"/>
      <c r="B27" s="265"/>
      <c r="C27" s="22" t="str">
        <f>HYPERLINK("https://www.portervillecollege.edu/getting-started/campus-map","Porterville, CA 93257")</f>
        <v>Porterville, CA 93257</v>
      </c>
      <c r="D27" s="278"/>
      <c r="E27" s="268"/>
      <c r="F27" s="268"/>
    </row>
    <row r="28" spans="1:6" ht="15.75" customHeight="1" x14ac:dyDescent="0.2">
      <c r="A28" s="262"/>
      <c r="B28" s="265"/>
      <c r="C28" s="20"/>
      <c r="D28" s="278"/>
      <c r="E28" s="268"/>
      <c r="F28" s="268"/>
    </row>
    <row r="29" spans="1:6" ht="15.75" customHeight="1" thickBot="1" x14ac:dyDescent="0.25">
      <c r="A29" s="263"/>
      <c r="B29" s="266"/>
      <c r="C29" s="21"/>
      <c r="D29" s="279"/>
      <c r="E29" s="271"/>
      <c r="F29" s="271"/>
    </row>
    <row r="30" spans="1:6" ht="15.75" customHeight="1" x14ac:dyDescent="0.2">
      <c r="A30" s="261" t="str">
        <f>HYPERLINK("http://www.reedleycollege.edu/","Reedley College")</f>
        <v>Reedley College</v>
      </c>
      <c r="B30" s="264"/>
      <c r="C30" s="287" t="str">
        <f>HYPERLINK("http://www.reedleycollege.edu/Modules/ShowDocument.aspx?documentid=3564","995 N Reed Ave,")</f>
        <v>995 N Reed Ave,</v>
      </c>
      <c r="D30" s="277">
        <v>20262</v>
      </c>
      <c r="E30" s="267">
        <v>1926</v>
      </c>
      <c r="F30" s="267" t="s">
        <v>333</v>
      </c>
    </row>
    <row r="31" spans="1:6" ht="15.75" customHeight="1" x14ac:dyDescent="0.2">
      <c r="A31" s="262"/>
      <c r="B31" s="265"/>
      <c r="C31" s="288" t="str">
        <f>HYPERLINK("http://www.reedleycollege.edu/Modules/ShowDocument.aspx?documentid=3564","Reedley, CA 93654")</f>
        <v>Reedley, CA 93654</v>
      </c>
      <c r="D31" s="278"/>
      <c r="E31" s="268"/>
      <c r="F31" s="268"/>
    </row>
    <row r="32" spans="1:6" ht="15.75" customHeight="1" x14ac:dyDescent="0.2">
      <c r="A32" s="262"/>
      <c r="B32" s="265"/>
      <c r="C32" s="259"/>
      <c r="D32" s="278"/>
      <c r="E32" s="268"/>
      <c r="F32" s="268"/>
    </row>
    <row r="33" spans="1:7" ht="15.75" customHeight="1" thickBot="1" x14ac:dyDescent="0.25">
      <c r="A33" s="263"/>
      <c r="B33" s="266"/>
      <c r="C33" s="282"/>
      <c r="D33" s="279"/>
      <c r="E33" s="271"/>
      <c r="F33" s="271"/>
    </row>
    <row r="34" spans="1:7" ht="15.75" customHeight="1" x14ac:dyDescent="0.2">
      <c r="A34" s="261" t="str">
        <f>HYPERLINK("http://www.deltacollege.edu/","San Joaquin Delta College")</f>
        <v>San Joaquin Delta College</v>
      </c>
      <c r="B34" s="264" t="s">
        <v>147</v>
      </c>
      <c r="C34" s="280" t="str">
        <f>HYPERLINK("https://www.deltacollege.edu/info/general/map/campusmap_lg_pkg.html","San Joaquin Delta College")</f>
        <v>San Joaquin Delta College</v>
      </c>
      <c r="D34" s="277">
        <v>24004</v>
      </c>
      <c r="E34" s="267">
        <v>1935</v>
      </c>
      <c r="F34" s="267"/>
    </row>
    <row r="35" spans="1:7" ht="15.75" customHeight="1" x14ac:dyDescent="0.2">
      <c r="A35" s="262"/>
      <c r="B35" s="265" t="s">
        <v>148</v>
      </c>
      <c r="C35" s="281" t="str">
        <f>HYPERLINK("https://www.deltacollege.edu/info/general/map/campusmap_lg_pkg.html","5151 Pacific Ave")</f>
        <v>5151 Pacific Ave</v>
      </c>
      <c r="D35" s="278"/>
      <c r="E35" s="268"/>
      <c r="F35" s="268"/>
    </row>
    <row r="36" spans="1:7" ht="15.75" customHeight="1" x14ac:dyDescent="0.2">
      <c r="A36" s="262"/>
      <c r="B36" s="265" t="s">
        <v>149</v>
      </c>
      <c r="C36" s="281" t="str">
        <f>HYPERLINK("https://www.deltacollege.edu/info/general/map/campusmap_lg_pkg.html","Stockton, California 95207")</f>
        <v>Stockton, California 95207</v>
      </c>
      <c r="D36" s="278"/>
      <c r="E36" s="268"/>
      <c r="F36" s="268"/>
    </row>
    <row r="37" spans="1:7" ht="15.75" customHeight="1" thickBot="1" x14ac:dyDescent="0.25">
      <c r="A37" s="263"/>
      <c r="B37" s="266" t="s">
        <v>150</v>
      </c>
      <c r="C37" s="282"/>
      <c r="D37" s="279"/>
      <c r="E37" s="271"/>
      <c r="F37" s="271"/>
    </row>
    <row r="38" spans="1:7" ht="15.75" customHeight="1" x14ac:dyDescent="0.2">
      <c r="A38" s="261" t="str">
        <f>HYPERLINK("http://www.westhillscollege.com/coalinga/","West Hills College: Coalinga")</f>
        <v>West Hills College: Coalinga</v>
      </c>
      <c r="B38" s="264"/>
      <c r="C38" s="280" t="str">
        <f>HYPERLINK("http://www.westhillscollege.com/coalinga/about/facilities/documents/WHCC-Campus-Map.pdf","300 Cherry Lane")</f>
        <v>300 Cherry Lane</v>
      </c>
      <c r="D38" s="277">
        <v>3902</v>
      </c>
      <c r="E38" s="267">
        <v>1932</v>
      </c>
      <c r="F38" s="267"/>
    </row>
    <row r="39" spans="1:7" ht="15.75" customHeight="1" x14ac:dyDescent="0.2">
      <c r="A39" s="262"/>
      <c r="B39" s="265"/>
      <c r="C39" s="281" t="str">
        <f>HYPERLINK("http://www.westhillscollege.com/coalinga/about/facilities/documents/WHCC-Campus-Map.pdf","Coalinga, CA 93210")</f>
        <v>Coalinga, CA 93210</v>
      </c>
      <c r="D39" s="278"/>
      <c r="E39" s="268"/>
      <c r="F39" s="268"/>
    </row>
    <row r="40" spans="1:7" ht="15.75" customHeight="1" x14ac:dyDescent="0.2">
      <c r="A40" s="262"/>
      <c r="B40" s="265"/>
      <c r="C40" s="289"/>
      <c r="D40" s="278"/>
      <c r="E40" s="268"/>
      <c r="F40" s="268"/>
    </row>
    <row r="41" spans="1:7" ht="15.75" customHeight="1" thickBot="1" x14ac:dyDescent="0.25">
      <c r="A41" s="263"/>
      <c r="B41" s="266"/>
      <c r="C41" s="290"/>
      <c r="D41" s="279"/>
      <c r="E41" s="271"/>
      <c r="F41" s="271"/>
    </row>
    <row r="42" spans="1:7" ht="15.75" customHeight="1" x14ac:dyDescent="0.2">
      <c r="A42" s="261" t="str">
        <f>HYPERLINK("http://www.westhillscollege.com/lemoore/","West Hills College: Lemoore")</f>
        <v>West Hills College: Lemoore</v>
      </c>
      <c r="B42" s="264" t="s">
        <v>151</v>
      </c>
      <c r="C42" s="280" t="str">
        <f>HYPERLINK("http://www.westhillscollege.com/coalinga/about/facilities/documents/WHCC-Campus-Map.pdf","555 College Avenue")</f>
        <v>555 College Avenue</v>
      </c>
      <c r="D42" s="277">
        <v>5729</v>
      </c>
      <c r="E42" s="267"/>
      <c r="F42" s="267" t="s">
        <v>152</v>
      </c>
      <c r="G42" s="267"/>
    </row>
    <row r="43" spans="1:7" ht="15.75" customHeight="1" x14ac:dyDescent="0.2">
      <c r="A43" s="262"/>
      <c r="B43" s="265" t="s">
        <v>153</v>
      </c>
      <c r="C43" s="281" t="str">
        <f>HYPERLINK("http://www.westhillscollege.com/coalinga/about/facilities/documents/WHCC-Campus-Map.pdf","Lemoore, CA 93245")</f>
        <v>Lemoore, CA 93245</v>
      </c>
      <c r="D43" s="278"/>
      <c r="E43" s="268"/>
      <c r="F43" s="268"/>
      <c r="G43" s="268"/>
    </row>
    <row r="44" spans="1:7" ht="15.75" customHeight="1" x14ac:dyDescent="0.2">
      <c r="A44" s="262"/>
      <c r="B44" s="265"/>
      <c r="C44" s="259"/>
      <c r="D44" s="278"/>
      <c r="E44" s="268"/>
      <c r="F44" s="268"/>
      <c r="G44" s="268"/>
    </row>
    <row r="45" spans="1:7" ht="15.75" customHeight="1" thickBot="1" x14ac:dyDescent="0.25">
      <c r="A45" s="263"/>
      <c r="B45" s="266"/>
      <c r="C45" s="282"/>
      <c r="D45" s="279"/>
      <c r="E45" s="271"/>
      <c r="F45" s="271"/>
      <c r="G45" s="271"/>
    </row>
    <row r="46" spans="1:7" ht="15.75" customHeight="1" x14ac:dyDescent="0.2">
      <c r="A46" s="261" t="str">
        <f>HYPERLINK("http://www.willowinternationalcenter.com/","Clovis Community College Center")</f>
        <v>Clovis Community College Center</v>
      </c>
      <c r="B46" s="269"/>
      <c r="C46" s="280" t="str">
        <f>HYPERLINK("http://www.cloviscenter.com/Modules/ShowDocument.aspx?documentid=1710","10309 N Willow Ave, ")</f>
        <v xml:space="preserve">10309 N Willow Ave, </v>
      </c>
      <c r="D46" s="277">
        <v>18195</v>
      </c>
      <c r="E46" s="267"/>
      <c r="F46" s="274" t="s">
        <v>154</v>
      </c>
    </row>
    <row r="47" spans="1:7" ht="15.75" customHeight="1" x14ac:dyDescent="0.2">
      <c r="A47" s="262"/>
      <c r="B47" s="270"/>
      <c r="C47" s="283" t="str">
        <f>HYPERLINK("http://www.cloviscenter.com/Modules/ShowDocument.aspx?documentid=1710","Fresno, Ca 93730")</f>
        <v>Fresno, Ca 93730</v>
      </c>
      <c r="D47" s="278"/>
      <c r="E47" s="268"/>
      <c r="F47" s="275"/>
    </row>
    <row r="48" spans="1:7" ht="15.75" customHeight="1" x14ac:dyDescent="0.2">
      <c r="A48" s="262"/>
      <c r="B48" s="270"/>
      <c r="C48" s="259"/>
      <c r="D48" s="278"/>
      <c r="E48" s="268"/>
      <c r="F48" s="275"/>
    </row>
    <row r="49" spans="1:6" ht="15.75" customHeight="1" thickBot="1" x14ac:dyDescent="0.25">
      <c r="A49" s="263"/>
      <c r="B49" s="270"/>
      <c r="C49" s="260"/>
      <c r="D49" s="279"/>
      <c r="E49" s="271"/>
      <c r="F49" s="275"/>
    </row>
    <row r="50" spans="1:6" ht="15.75" customHeight="1" x14ac:dyDescent="0.2">
      <c r="A50" s="261" t="s">
        <v>164</v>
      </c>
      <c r="B50" s="264" t="s">
        <v>156</v>
      </c>
      <c r="C50" s="291" t="s">
        <v>157</v>
      </c>
      <c r="D50" s="277"/>
      <c r="E50" s="267"/>
      <c r="F50" s="274" t="s">
        <v>154</v>
      </c>
    </row>
    <row r="51" spans="1:6" ht="15.75" customHeight="1" x14ac:dyDescent="0.2">
      <c r="A51" s="262"/>
      <c r="B51" s="265" t="s">
        <v>158</v>
      </c>
      <c r="C51" s="292" t="s">
        <v>159</v>
      </c>
      <c r="D51" s="278"/>
      <c r="E51" s="268"/>
      <c r="F51" s="275"/>
    </row>
    <row r="52" spans="1:6" ht="15.75" customHeight="1" x14ac:dyDescent="0.2">
      <c r="A52" s="262"/>
      <c r="B52" s="265" t="s">
        <v>160</v>
      </c>
      <c r="C52" s="259"/>
      <c r="D52" s="278"/>
      <c r="E52" s="268"/>
      <c r="F52" s="275"/>
    </row>
    <row r="53" spans="1:6" ht="15.75" customHeight="1" thickBot="1" x14ac:dyDescent="0.25">
      <c r="A53" s="263"/>
      <c r="B53" s="266"/>
      <c r="C53" s="260"/>
      <c r="D53" s="279"/>
      <c r="E53" s="271"/>
      <c r="F53" s="276"/>
    </row>
    <row r="54" spans="1:6" ht="15.75" customHeight="1" x14ac:dyDescent="0.2">
      <c r="A54" s="261" t="s">
        <v>334</v>
      </c>
      <c r="B54" s="23" t="s">
        <v>161</v>
      </c>
      <c r="C54" s="294" t="s">
        <v>335</v>
      </c>
      <c r="D54" s="277"/>
      <c r="E54" s="267"/>
      <c r="F54" s="274"/>
    </row>
    <row r="55" spans="1:6" ht="15.75" customHeight="1" x14ac:dyDescent="0.2">
      <c r="A55" s="262"/>
      <c r="B55" s="23" t="s">
        <v>162</v>
      </c>
      <c r="C55" s="295"/>
      <c r="D55" s="278"/>
      <c r="E55" s="268"/>
      <c r="F55" s="275"/>
    </row>
    <row r="56" spans="1:6" ht="15.75" customHeight="1" x14ac:dyDescent="0.2">
      <c r="A56" s="262"/>
      <c r="B56" s="23" t="s">
        <v>163</v>
      </c>
      <c r="C56" s="295"/>
      <c r="D56" s="278"/>
      <c r="E56" s="268"/>
      <c r="F56" s="275"/>
    </row>
    <row r="57" spans="1:6" ht="15.75" customHeight="1" thickBot="1" x14ac:dyDescent="0.25">
      <c r="A57" s="263"/>
      <c r="B57" s="293"/>
      <c r="C57" s="296"/>
      <c r="D57" s="279"/>
      <c r="E57" s="271"/>
      <c r="F57" s="276"/>
    </row>
    <row r="58" spans="1:6" ht="15.75" customHeight="1" x14ac:dyDescent="0.2">
      <c r="B58" s="23"/>
      <c r="C58" s="24"/>
    </row>
    <row r="59" spans="1:6" ht="15.75" customHeight="1" x14ac:dyDescent="0.2">
      <c r="B59" s="23"/>
      <c r="C59" s="23"/>
    </row>
    <row r="60" spans="1:6" ht="15.75" customHeight="1" x14ac:dyDescent="0.2">
      <c r="B60" s="23"/>
    </row>
  </sheetData>
  <mergeCells count="58">
    <mergeCell ref="D54:D57"/>
    <mergeCell ref="C54:C57"/>
    <mergeCell ref="D30:D33"/>
    <mergeCell ref="D34:D37"/>
    <mergeCell ref="D38:D41"/>
    <mergeCell ref="D42:D45"/>
    <mergeCell ref="D46:D49"/>
    <mergeCell ref="D50:D53"/>
    <mergeCell ref="A54:A57"/>
    <mergeCell ref="E54:E57"/>
    <mergeCell ref="F54:F57"/>
    <mergeCell ref="D2:D5"/>
    <mergeCell ref="D6:D9"/>
    <mergeCell ref="D10:D13"/>
    <mergeCell ref="D14:D17"/>
    <mergeCell ref="D18:D21"/>
    <mergeCell ref="D22:D25"/>
    <mergeCell ref="D26:D29"/>
    <mergeCell ref="E26:E29"/>
    <mergeCell ref="E30:E33"/>
    <mergeCell ref="E34:E37"/>
    <mergeCell ref="E38:E41"/>
    <mergeCell ref="E42:E45"/>
    <mergeCell ref="E50:E53"/>
    <mergeCell ref="E46:E49"/>
    <mergeCell ref="E2:E5"/>
    <mergeCell ref="E6:E9"/>
    <mergeCell ref="E10:E13"/>
    <mergeCell ref="E14:E17"/>
    <mergeCell ref="E18:E21"/>
    <mergeCell ref="E22:E25"/>
    <mergeCell ref="F34:F37"/>
    <mergeCell ref="F38:F41"/>
    <mergeCell ref="F42:F45"/>
    <mergeCell ref="G42:G45"/>
    <mergeCell ref="F46:F49"/>
    <mergeCell ref="F50:F53"/>
    <mergeCell ref="A50:A53"/>
    <mergeCell ref="F2:F5"/>
    <mergeCell ref="F6:F9"/>
    <mergeCell ref="F10:F13"/>
    <mergeCell ref="F14:F17"/>
    <mergeCell ref="F18:F21"/>
    <mergeCell ref="F22:F25"/>
    <mergeCell ref="F26:F29"/>
    <mergeCell ref="F30:F33"/>
    <mergeCell ref="A26:A29"/>
    <mergeCell ref="A30:A33"/>
    <mergeCell ref="A34:A37"/>
    <mergeCell ref="A38:A41"/>
    <mergeCell ref="A42:A45"/>
    <mergeCell ref="A46:A49"/>
    <mergeCell ref="A2:A5"/>
    <mergeCell ref="A6:A9"/>
    <mergeCell ref="A10:A13"/>
    <mergeCell ref="A14:A17"/>
    <mergeCell ref="A18:A21"/>
    <mergeCell ref="A22:A25"/>
  </mergeCells>
  <phoneticPr fontId="63" type="noConversion"/>
  <hyperlinks>
    <hyperlink ref="D1" r:id="rId1" display="http://datamart.cccco.edu/datamart.aspx" xr:uid="{00000000-0004-0000-0300-000000000000}"/>
    <hyperlink ref="A2" r:id="rId2" display="https://www.bakersfieldcollege.edu/" xr:uid="{00000000-0004-0000-0300-000001000000}"/>
    <hyperlink ref="C2" r:id="rId3" display="https://www.bakersfieldcollege.edu/sites/bakersfieldcollege.edu/files/Map0304.pdf" xr:uid="{00000000-0004-0000-0300-000002000000}"/>
    <hyperlink ref="C3" r:id="rId4" display="https://www.bakersfieldcollege.edu/sites/bakersfieldcollege.edu/files/Map0304.pdf" xr:uid="{00000000-0004-0000-0300-000003000000}"/>
    <hyperlink ref="A6" r:id="rId5" display="http://www.gocolumbia.edu/" xr:uid="{00000000-0004-0000-0300-000004000000}"/>
    <hyperlink ref="C6" r:id="rId6" display="http://www.gocolumbia.edu/maps/campusmap.pdf" xr:uid="{00000000-0004-0000-0300-000005000000}"/>
    <hyperlink ref="C7" r:id="rId7" display="http://www.gocolumbia.edu/maps/campusmap.pdf" xr:uid="{00000000-0004-0000-0300-000006000000}"/>
    <hyperlink ref="A10" r:id="rId8" display="http://www.cos.edu/" xr:uid="{00000000-0004-0000-0300-000007000000}"/>
    <hyperlink ref="C10" r:id="rId9" display="http://www.cos.edu/Documents/COS Visalia Map.pdf" xr:uid="{00000000-0004-0000-0300-000008000000}"/>
    <hyperlink ref="C11" r:id="rId10" display="http://www.cos.edu/Documents/COS Visalia Map.pdf" xr:uid="{00000000-0004-0000-0300-000009000000}"/>
    <hyperlink ref="A14" r:id="rId11" display="http://www.fresnocitycollege.edu/" xr:uid="{00000000-0004-0000-0300-00000A000000}"/>
    <hyperlink ref="C14" r:id="rId12" display="https://docs.google.com/viewerng/viewer?url=www.fresnocitycollege.edu/Modules/ShowDocument.aspx?documentid%3D5606" xr:uid="{00000000-0004-0000-0300-00000B000000}"/>
    <hyperlink ref="C15" r:id="rId13" display="https://docs.google.com/viewerng/viewer?url=www.fresnocitycollege.edu/Modules/ShowDocument.aspx?documentid%3D5606" xr:uid="{00000000-0004-0000-0300-00000C000000}"/>
    <hyperlink ref="C16" r:id="rId14" display="https://docs.google.com/viewerng/viewer?url=www.fresnocitycollege.edu/Modules/ShowDocument.aspx?documentid%3D5606" xr:uid="{00000000-0004-0000-0300-00000D000000}"/>
    <hyperlink ref="C17" r:id="rId15" display="https://docs.google.com/viewerng/viewer?url=www.fresnocitycollege.edu/Modules/ShowDocument.aspx?documentid%3D5606" xr:uid="{00000000-0004-0000-0300-00000E000000}"/>
    <hyperlink ref="A18" r:id="rId16" display="http://www.mccd.edu/" xr:uid="{00000000-0004-0000-0300-00000F000000}"/>
    <hyperlink ref="C18" r:id="rId17" display="http://www.mccd.edu/about_us/contact_us/downloads/Campus Map Final 2014.pdf" xr:uid="{00000000-0004-0000-0300-000010000000}"/>
    <hyperlink ref="C19" r:id="rId18" display="http://www.mccd.edu/about_us/contact_us/downloads/Campus Map Final 2014.pdf" xr:uid="{00000000-0004-0000-0300-000011000000}"/>
    <hyperlink ref="A22" r:id="rId19" display="http://www.mjc.edu/" xr:uid="{00000000-0004-0000-0300-000012000000}"/>
    <hyperlink ref="C22" r:id="rId20" display="https://www.mjc.edu/instruction/documents/catalog/1415/campus_maps_14_15.pdf" xr:uid="{00000000-0004-0000-0300-000013000000}"/>
    <hyperlink ref="C23" r:id="rId21" display="https://www.mjc.edu/instruction/documents/catalog/1415/campus_maps_14_15.pdf" xr:uid="{00000000-0004-0000-0300-000014000000}"/>
    <hyperlink ref="A26" r:id="rId22" display="https://www.portervillecollege.edu/" xr:uid="{00000000-0004-0000-0300-000015000000}"/>
    <hyperlink ref="C26" r:id="rId23" display="https://www.portervillecollege.edu/getting-started/campus-map" xr:uid="{00000000-0004-0000-0300-000016000000}"/>
    <hyperlink ref="F26" r:id="rId24" xr:uid="{00000000-0004-0000-0300-000017000000}"/>
    <hyperlink ref="C27" r:id="rId25" display="https://www.portervillecollege.edu/getting-started/campus-map" xr:uid="{00000000-0004-0000-0300-000018000000}"/>
    <hyperlink ref="A30" r:id="rId26" display="http://www.reedleycollege.edu/" xr:uid="{00000000-0004-0000-0300-000019000000}"/>
    <hyperlink ref="C30" r:id="rId27" display="http://www.reedleycollege.edu/Modules/ShowDocument.aspx?documentid=3564" xr:uid="{00000000-0004-0000-0300-00001A000000}"/>
    <hyperlink ref="C31" r:id="rId28" display="http://www.reedleycollege.edu/Modules/ShowDocument.aspx?documentid=3564" xr:uid="{00000000-0004-0000-0300-00001B000000}"/>
    <hyperlink ref="A34" r:id="rId29" display="http://www.deltacollege.edu/" xr:uid="{00000000-0004-0000-0300-00001C000000}"/>
    <hyperlink ref="C34" r:id="rId30" display="https://www.deltacollege.edu/info/general/map/campusmap_lg_pkg.html" xr:uid="{00000000-0004-0000-0300-00001D000000}"/>
    <hyperlink ref="C35" r:id="rId31" display="https://www.deltacollege.edu/info/general/map/campusmap_lg_pkg.html" xr:uid="{00000000-0004-0000-0300-00001E000000}"/>
    <hyperlink ref="C36" r:id="rId32" display="https://www.deltacollege.edu/info/general/map/campusmap_lg_pkg.html" xr:uid="{00000000-0004-0000-0300-00001F000000}"/>
    <hyperlink ref="A38" r:id="rId33" display="http://www.westhillscollege.com/coalinga/" xr:uid="{00000000-0004-0000-0300-000020000000}"/>
    <hyperlink ref="C38" r:id="rId34" display="http://www.westhillscollege.com/coalinga/about/facilities/documents/WHCC-Campus-Map.pdf" xr:uid="{00000000-0004-0000-0300-000021000000}"/>
    <hyperlink ref="C39" r:id="rId35" display="http://www.westhillscollege.com/coalinga/about/facilities/documents/WHCC-Campus-Map.pdf" xr:uid="{00000000-0004-0000-0300-000022000000}"/>
    <hyperlink ref="A42" r:id="rId36" display="http://www.westhillscollege.com/lemoore/" xr:uid="{00000000-0004-0000-0300-000023000000}"/>
    <hyperlink ref="C42" r:id="rId37" display="http://www.westhillscollege.com/coalinga/about/facilities/documents/WHCC-Campus-Map.pdf" xr:uid="{00000000-0004-0000-0300-000024000000}"/>
    <hyperlink ref="F42" r:id="rId38" xr:uid="{00000000-0004-0000-0300-000025000000}"/>
    <hyperlink ref="C43" r:id="rId39" display="http://www.westhillscollege.com/coalinga/about/facilities/documents/WHCC-Campus-Map.pdf" xr:uid="{00000000-0004-0000-0300-000026000000}"/>
    <hyperlink ref="A46" r:id="rId40" display="http://www.willowinternationalcenter.com/" xr:uid="{00000000-0004-0000-0300-000027000000}"/>
    <hyperlink ref="C46" r:id="rId41" display="http://www.cloviscenter.com/Modules/ShowDocument.aspx?documentid=1710" xr:uid="{00000000-0004-0000-0300-000028000000}"/>
    <hyperlink ref="F46" r:id="rId42" xr:uid="{00000000-0004-0000-0300-000029000000}"/>
    <hyperlink ref="C47" r:id="rId43" display="http://www.cloviscenter.com/Modules/ShowDocument.aspx?documentid=1710" xr:uid="{00000000-0004-0000-0300-00002A000000}"/>
    <hyperlink ref="F50" r:id="rId44" xr:uid="{00000000-0004-0000-0300-00002B000000}"/>
    <hyperlink ref="A50" r:id="rId45" xr:uid="{00000000-0004-0000-0300-00002C000000}"/>
    <hyperlink ref="F30" r:id="rId46" xr:uid="{F6BA6377-15DC-4A56-AEB6-F44ED5C133C8}"/>
    <hyperlink ref="A54:A57" r:id="rId47" display="Region V Meetings" xr:uid="{A723D6FF-C8A7-4454-8C54-9C6087022C5B}"/>
    <hyperlink ref="A46:A49" r:id="rId48" display="http://www.cloviscollege.edu/" xr:uid="{43435BB4-23B0-49FD-9221-F19A14F4E67D}"/>
  </hyperlinks>
  <pageMargins left="0.7" right="0.7" top="0.75" bottom="0.75" header="0.3" footer="0.3"/>
  <pageSetup scale="50" fitToHeight="0" orientation="portrait"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81C2F-27ED-49AF-A579-95F0BC6E8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Executive Board</vt:lpstr>
      <vt:lpstr>Master Contact List</vt:lpstr>
      <vt:lpstr>Delegate Info.</vt:lpstr>
      <vt:lpstr>Location</vt:lpstr>
      <vt:lpstr>'Executive Board'!Print_Titles</vt:lpstr>
      <vt:lpstr>StudentList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creator>Dulce Garcia</dc:creator>
  <cp:keywords/>
  <cp:lastModifiedBy>owner</cp:lastModifiedBy>
  <cp:lastPrinted>2016-08-24T08:13:46Z</cp:lastPrinted>
  <dcterms:created xsi:type="dcterms:W3CDTF">2016-05-29T05:49:56Z</dcterms:created>
  <dcterms:modified xsi:type="dcterms:W3CDTF">2017-10-21T04:59:34Z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